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NAYATI NUR\SPI\REMUNERASI\"/>
    </mc:Choice>
  </mc:AlternateContent>
  <xr:revisionPtr revIDLastSave="0" documentId="13_ncr:1_{39D32271-17F4-49D3-816A-900152CF79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SKPRD" sheetId="5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'FORM SKPRD'!$A$7:$K$7</definedName>
    <definedName name="_Order1" hidden="1">0</definedName>
    <definedName name="_Order2" hidden="1">255</definedName>
    <definedName name="aaa" localSheetId="0">[1]sampel!#REF!</definedName>
    <definedName name="aaa">[1]sampel!#REF!</definedName>
    <definedName name="aaaa" localSheetId="0">[1]sampel!#REF!</definedName>
    <definedName name="aaaa">[1]sampel!#REF!</definedName>
    <definedName name="asasa" localSheetId="0">[2]sampel!#REF!</definedName>
    <definedName name="asasa">[2]sampel!#REF!</definedName>
    <definedName name="bbb" localSheetId="0">[1]sampel!#REF!</definedName>
    <definedName name="bbb">[1]sampel!#REF!</definedName>
    <definedName name="bbbb" localSheetId="0">[1]sampel!#REF!</definedName>
    <definedName name="bbbb">[1]sampel!#REF!</definedName>
    <definedName name="bbbbbb" localSheetId="0">[1]sampel!#REF!</definedName>
    <definedName name="bbbbbb">[1]sampel!#REF!</definedName>
    <definedName name="BLABLA" localSheetId="0">[1]sampel!#REF!</definedName>
    <definedName name="BLABLA">[1]sampel!#REF!</definedName>
    <definedName name="ccc" localSheetId="0">[1]sampel!#REF!</definedName>
    <definedName name="ccc">[1]sampel!#REF!</definedName>
    <definedName name="cccc" localSheetId="0">[1]sampel!#REF!</definedName>
    <definedName name="cccc">[1]sampel!#REF!</definedName>
    <definedName name="eeee" localSheetId="0">[1]sampel!#REF!</definedName>
    <definedName name="eeee">[1]sampel!#REF!</definedName>
    <definedName name="eeeee" localSheetId="0" hidden="1">[3]A!#REF!</definedName>
    <definedName name="eeeee" hidden="1">[3]A!#REF!</definedName>
    <definedName name="FFF" localSheetId="0">[1]sampel!#REF!</definedName>
    <definedName name="FFF">[1]sampel!#REF!</definedName>
    <definedName name="ffff" localSheetId="0">[1]sampel!#REF!</definedName>
    <definedName name="ffff">[1]sampel!#REF!</definedName>
    <definedName name="FK" localSheetId="0">[1]sampel!#REF!</definedName>
    <definedName name="FK">[1]sampel!#REF!</definedName>
    <definedName name="fss" localSheetId="0">[1]sampel!#REF!</definedName>
    <definedName name="fss">[1]sampel!#REF!</definedName>
    <definedName name="FT" localSheetId="0">[1]sampel!#REF!</definedName>
    <definedName name="FT">[1]sampel!#REF!</definedName>
    <definedName name="ftifi" localSheetId="0">[2]sampel!#REF!</definedName>
    <definedName name="ftifi">[2]sampel!#REF!</definedName>
    <definedName name="GBHNJMK" localSheetId="0">[1]sampel!#REF!</definedName>
    <definedName name="GBHNJMK">[1]sampel!#REF!</definedName>
    <definedName name="GGGG" localSheetId="0" hidden="1">[3]A!#REF!</definedName>
    <definedName name="GGGG" hidden="1">[3]A!#REF!</definedName>
    <definedName name="HH" localSheetId="0">[1]sampel!#REF!</definedName>
    <definedName name="HH">[1]sampel!#REF!</definedName>
    <definedName name="JVALN" localSheetId="0">[1]sampel!#REF!</definedName>
    <definedName name="JVALN">[1]sampel!#REF!</definedName>
    <definedName name="JVV" localSheetId="0">[1]sampel!#REF!</definedName>
    <definedName name="JVV">[1]sampel!#REF!</definedName>
    <definedName name="JW" localSheetId="0">[1]sampel!#REF!</definedName>
    <definedName name="JW">[1]sampel!#REF!</definedName>
    <definedName name="KD_JAB">[4]Sheet1!$B$2:$B$33</definedName>
    <definedName name="MMMMM" localSheetId="0">[1]sampel!#REF!</definedName>
    <definedName name="MMMMM">[1]sampel!#REF!</definedName>
    <definedName name="OOOOO" localSheetId="0">[1]sampel!#REF!</definedName>
    <definedName name="OOOOO">[1]sampel!#REF!</definedName>
    <definedName name="pppp" localSheetId="0">[1]sampel!#REF!</definedName>
    <definedName name="pppp">[1]sampel!#REF!</definedName>
    <definedName name="_xlnm.Print_Area" localSheetId="0">'FORM SKPRD'!$A$2:$K$405</definedName>
    <definedName name="_xlnm.Print_Titles" localSheetId="0">'FORM SKPRD'!$5:$8</definedName>
    <definedName name="Q3E5T6Y8" localSheetId="0">[1]sampel!#REF!</definedName>
    <definedName name="Q3E5T6Y8">[1]sampel!#REF!</definedName>
    <definedName name="QQQQQ" localSheetId="0">[2]sampel!#REF!</definedName>
    <definedName name="QQQQQ">[2]sampel!#REF!</definedName>
    <definedName name="RRRRRRRRRRRRR" localSheetId="0">[2]sampel!#REF!</definedName>
    <definedName name="RRRRRRRRRRRRR">[2]sampel!#REF!</definedName>
    <definedName name="sdfff" localSheetId="0">[1]sampel!#REF!</definedName>
    <definedName name="sdfff">[1]sampel!#REF!</definedName>
    <definedName name="zzzzzzzzzzzz" localSheetId="0">[1]sampel!#REF!</definedName>
    <definedName name="zzzzzzzzzzzz">[1]sampel!#REF!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2" i="5" l="1"/>
  <c r="K401" i="5"/>
  <c r="K400" i="5"/>
  <c r="K399" i="5"/>
  <c r="K397" i="5"/>
  <c r="K396" i="5"/>
  <c r="J394" i="5"/>
  <c r="K394" i="5" s="1"/>
  <c r="J393" i="5"/>
  <c r="K393" i="5" s="1"/>
  <c r="J392" i="5"/>
  <c r="K392" i="5" s="1"/>
  <c r="K391" i="5"/>
  <c r="K389" i="5"/>
  <c r="K388" i="5"/>
  <c r="K387" i="5"/>
  <c r="K385" i="5"/>
  <c r="K384" i="5"/>
  <c r="K382" i="5"/>
  <c r="K381" i="5"/>
  <c r="K379" i="5"/>
  <c r="K378" i="5"/>
  <c r="K376" i="5"/>
  <c r="K375" i="5"/>
  <c r="K373" i="5"/>
  <c r="K372" i="5"/>
  <c r="K371" i="5"/>
  <c r="K369" i="5"/>
  <c r="K368" i="5"/>
  <c r="K367" i="5"/>
  <c r="K365" i="5"/>
  <c r="K364" i="5"/>
  <c r="K363" i="5"/>
  <c r="K361" i="5"/>
  <c r="K359" i="5"/>
  <c r="K358" i="5"/>
  <c r="K356" i="5"/>
  <c r="K355" i="5"/>
  <c r="K353" i="5"/>
  <c r="K352" i="5"/>
  <c r="K349" i="5"/>
  <c r="K348" i="5"/>
  <c r="K346" i="5"/>
  <c r="K345" i="5"/>
  <c r="K344" i="5"/>
  <c r="K342" i="5"/>
  <c r="K341" i="5"/>
  <c r="K338" i="5"/>
  <c r="K337" i="5"/>
  <c r="K336" i="5"/>
  <c r="K334" i="5"/>
  <c r="K333" i="5"/>
  <c r="K332" i="5"/>
  <c r="K329" i="5"/>
  <c r="K328" i="5"/>
  <c r="K327" i="5"/>
  <c r="K326" i="5"/>
  <c r="K325" i="5"/>
  <c r="K324" i="5"/>
  <c r="K323" i="5"/>
  <c r="K321" i="5"/>
  <c r="K319" i="5"/>
  <c r="K318" i="5"/>
  <c r="K316" i="5"/>
  <c r="K315" i="5"/>
  <c r="K314" i="5"/>
  <c r="K313" i="5"/>
  <c r="K312" i="5"/>
  <c r="K311" i="5"/>
  <c r="K309" i="5"/>
  <c r="K308" i="5"/>
  <c r="K307" i="5"/>
  <c r="K306" i="5"/>
  <c r="K305" i="5"/>
  <c r="K304" i="5"/>
  <c r="K302" i="5"/>
  <c r="K301" i="5"/>
  <c r="K300" i="5"/>
  <c r="K299" i="5"/>
  <c r="K298" i="5"/>
  <c r="K297" i="5"/>
  <c r="K295" i="5"/>
  <c r="K294" i="5"/>
  <c r="K292" i="5"/>
  <c r="K291" i="5"/>
  <c r="K290" i="5"/>
  <c r="K289" i="5"/>
  <c r="K288" i="5"/>
  <c r="J269" i="5"/>
  <c r="J268" i="5"/>
  <c r="J267" i="5"/>
  <c r="J266" i="5"/>
  <c r="J265" i="5"/>
  <c r="J264" i="5"/>
  <c r="J263" i="5"/>
  <c r="J262" i="5"/>
  <c r="J261" i="5"/>
  <c r="J260" i="5"/>
  <c r="J259" i="5"/>
  <c r="K257" i="5"/>
  <c r="K256" i="5"/>
  <c r="K255" i="5"/>
  <c r="K253" i="5"/>
  <c r="K252" i="5"/>
  <c r="K251" i="5"/>
  <c r="K249" i="5"/>
  <c r="K248" i="5"/>
  <c r="K247" i="5"/>
  <c r="K245" i="5"/>
  <c r="K244" i="5"/>
  <c r="K243" i="5"/>
  <c r="K241" i="5"/>
  <c r="K240" i="5"/>
  <c r="K239" i="5"/>
  <c r="K236" i="5"/>
  <c r="K235" i="5"/>
  <c r="K234" i="5"/>
  <c r="K232" i="5"/>
  <c r="K231" i="5"/>
  <c r="K230" i="5"/>
  <c r="K228" i="5"/>
  <c r="K227" i="5"/>
  <c r="K225" i="5"/>
  <c r="K224" i="5"/>
  <c r="K221" i="5"/>
  <c r="K220" i="5"/>
  <c r="K219" i="5"/>
  <c r="K214" i="5"/>
  <c r="K213" i="5"/>
  <c r="K212" i="5"/>
  <c r="K211" i="5"/>
  <c r="K209" i="5"/>
  <c r="K208" i="5"/>
  <c r="K206" i="5"/>
  <c r="K205" i="5"/>
  <c r="K204" i="5"/>
  <c r="K202" i="5"/>
  <c r="K198" i="5"/>
  <c r="K197" i="5"/>
  <c r="K196" i="5"/>
  <c r="K195" i="5"/>
  <c r="K193" i="5"/>
  <c r="K192" i="5"/>
  <c r="K191" i="5"/>
  <c r="K190" i="5"/>
  <c r="K188" i="5"/>
  <c r="K187" i="5"/>
  <c r="K186" i="5"/>
  <c r="K185" i="5"/>
  <c r="K183" i="5"/>
  <c r="K182" i="5"/>
  <c r="K181" i="5"/>
  <c r="K177" i="5"/>
  <c r="K174" i="5"/>
  <c r="K173" i="5"/>
  <c r="K172" i="5"/>
  <c r="K170" i="5"/>
  <c r="K169" i="5"/>
  <c r="K167" i="5"/>
  <c r="K166" i="5"/>
  <c r="K165" i="5"/>
  <c r="K164" i="5"/>
  <c r="K163" i="5"/>
  <c r="K162" i="5"/>
  <c r="K161" i="5"/>
  <c r="K159" i="5"/>
  <c r="K158" i="5"/>
  <c r="K157" i="5"/>
  <c r="K156" i="5"/>
  <c r="K155" i="5"/>
  <c r="K154" i="5"/>
  <c r="K152" i="5"/>
  <c r="K151" i="5"/>
  <c r="K148" i="5"/>
  <c r="K147" i="5"/>
  <c r="K146" i="5"/>
  <c r="K145" i="5"/>
  <c r="K143" i="5"/>
  <c r="K142" i="5"/>
  <c r="K141" i="5"/>
  <c r="K140" i="5"/>
  <c r="K139" i="5"/>
  <c r="K136" i="5"/>
  <c r="K135" i="5"/>
  <c r="K132" i="5"/>
  <c r="K131" i="5"/>
  <c r="K130" i="5"/>
  <c r="K129" i="5"/>
  <c r="K125" i="5"/>
  <c r="K124" i="5"/>
  <c r="K123" i="5"/>
  <c r="K121" i="5"/>
  <c r="K120" i="5"/>
  <c r="K116" i="5"/>
  <c r="K115" i="5"/>
  <c r="K113" i="5"/>
  <c r="K112" i="5"/>
  <c r="K110" i="5"/>
  <c r="K109" i="5"/>
  <c r="K104" i="5"/>
  <c r="K103" i="5"/>
  <c r="K102" i="5"/>
  <c r="K101" i="5"/>
  <c r="K100" i="5"/>
  <c r="K99" i="5"/>
  <c r="K96" i="5"/>
  <c r="K95" i="5"/>
  <c r="K94" i="5"/>
  <c r="K92" i="5"/>
  <c r="K91" i="5"/>
  <c r="K90" i="5"/>
  <c r="K89" i="5"/>
  <c r="K86" i="5"/>
  <c r="K85" i="5"/>
  <c r="K84" i="5"/>
  <c r="K82" i="5"/>
  <c r="K81" i="5"/>
  <c r="K80" i="5"/>
  <c r="K77" i="5"/>
  <c r="K76" i="5"/>
  <c r="K74" i="5"/>
  <c r="K73" i="5"/>
  <c r="K72" i="5"/>
  <c r="K71" i="5"/>
  <c r="K69" i="5"/>
  <c r="K68" i="5"/>
  <c r="K67" i="5"/>
  <c r="K65" i="5"/>
  <c r="K64" i="5"/>
  <c r="K63" i="5"/>
  <c r="K61" i="5"/>
  <c r="K60" i="5"/>
  <c r="K58" i="5"/>
  <c r="K57" i="5"/>
  <c r="K55" i="5"/>
  <c r="K54" i="5"/>
  <c r="K52" i="5"/>
  <c r="K51" i="5"/>
  <c r="K49" i="5"/>
  <c r="K48" i="5"/>
  <c r="K45" i="5"/>
  <c r="K44" i="5"/>
  <c r="K43" i="5"/>
  <c r="K42" i="5"/>
  <c r="K41" i="5"/>
  <c r="K39" i="5"/>
  <c r="K38" i="5"/>
  <c r="K36" i="5"/>
  <c r="K35" i="5"/>
  <c r="K33" i="5"/>
  <c r="K32" i="5"/>
  <c r="K30" i="5"/>
  <c r="K29" i="5"/>
  <c r="K28" i="5"/>
  <c r="K27" i="5"/>
  <c r="K25" i="5"/>
  <c r="K24" i="5"/>
  <c r="K23" i="5"/>
  <c r="K22" i="5"/>
  <c r="K20" i="5"/>
  <c r="K19" i="5"/>
  <c r="K18" i="5"/>
  <c r="K17" i="5"/>
  <c r="K15" i="5"/>
  <c r="K14" i="5"/>
  <c r="K13" i="5"/>
  <c r="K12" i="5"/>
  <c r="K403" i="5" l="1"/>
</calcChain>
</file>

<file path=xl/sharedStrings.xml><?xml version="1.0" encoding="utf-8"?>
<sst xmlns="http://schemas.openxmlformats.org/spreadsheetml/2006/main" count="974" uniqueCount="370">
  <si>
    <t xml:space="preserve">Aktivitas yang Dilakukan Dosen di Lingkungan UIN Raden Fatah </t>
  </si>
  <si>
    <t>Satuan</t>
  </si>
  <si>
    <t>POIN</t>
  </si>
  <si>
    <t>a</t>
  </si>
  <si>
    <t>b</t>
  </si>
  <si>
    <t>d</t>
  </si>
  <si>
    <t>A.</t>
  </si>
  <si>
    <t>No</t>
  </si>
  <si>
    <t>PENDIDIKAN DAN PENGAJARAN</t>
  </si>
  <si>
    <t>1.</t>
  </si>
  <si>
    <t>Melaksanakan perkuliahan</t>
  </si>
  <si>
    <t>a.</t>
  </si>
  <si>
    <t xml:space="preserve">D3  dan S1 Kelas Reguler </t>
  </si>
  <si>
    <t>1)</t>
  </si>
  <si>
    <t>Guru Besar</t>
  </si>
  <si>
    <t>SKS/hadir</t>
  </si>
  <si>
    <t>2)</t>
  </si>
  <si>
    <t>Lektor Kepala</t>
  </si>
  <si>
    <t>3)</t>
  </si>
  <si>
    <t>Lektor</t>
  </si>
  <si>
    <t>4)</t>
  </si>
  <si>
    <t>Asisten Ahli</t>
  </si>
  <si>
    <t>b.</t>
  </si>
  <si>
    <t>D3 dan S1 Kelas Non Reguler</t>
  </si>
  <si>
    <t>c.</t>
  </si>
  <si>
    <t>Mengajar Semester Pendek/Semester Alih Tahun</t>
  </si>
  <si>
    <t>d.</t>
  </si>
  <si>
    <t>S1 Kelas Internasional dan Bahasa Asing</t>
  </si>
  <si>
    <t>e.</t>
  </si>
  <si>
    <t>S2 Kelas Reguler</t>
  </si>
  <si>
    <t>per TTM</t>
  </si>
  <si>
    <t>Doktor</t>
  </si>
  <si>
    <t>f.</t>
  </si>
  <si>
    <t>S2 Kelas Internasional, dan Bahasa Asing</t>
  </si>
  <si>
    <t>g.</t>
  </si>
  <si>
    <t>S3 Kelas Reguler</t>
  </si>
  <si>
    <t>h.</t>
  </si>
  <si>
    <t>S3 Kelas Internasional, dan Bahasa Asing</t>
  </si>
  <si>
    <t>i.</t>
  </si>
  <si>
    <t>Praktikum Diploma</t>
  </si>
  <si>
    <t>Jam</t>
  </si>
  <si>
    <t>j.</t>
  </si>
  <si>
    <t>Praktikum S1</t>
  </si>
  <si>
    <t>k.</t>
  </si>
  <si>
    <t>Mata Kuliah Penunjang Disertasi (MKPD)/Tutorial</t>
  </si>
  <si>
    <t>Mahasiswa/Semester</t>
  </si>
  <si>
    <t>Melaksanakan bimbingan tugas akhir</t>
  </si>
  <si>
    <t>Pembimbing Tugas Akhir (D3) Per Mahasiswa Lulus</t>
  </si>
  <si>
    <t>Pembimbing I</t>
  </si>
  <si>
    <t>Mahasiswa</t>
  </si>
  <si>
    <t>Pembimbing II</t>
  </si>
  <si>
    <t>Pembimbing Skripsi Per Mahasiswa Lulus</t>
  </si>
  <si>
    <t>Pembimbing Proposal Tesis</t>
  </si>
  <si>
    <t>Guru  Besar</t>
  </si>
  <si>
    <t>Pembimbing Tesis Per Mahasiswa Lulus</t>
  </si>
  <si>
    <t>Pembimbing Guru Besar</t>
  </si>
  <si>
    <t>Pembimbing Doktor</t>
  </si>
  <si>
    <t>Pembimbing Proposal Disertasi</t>
  </si>
  <si>
    <t>Pembimbing Disertasi Per Mahasiswa Lulus</t>
  </si>
  <si>
    <t>Verifikasi Naskah Disertasi</t>
  </si>
  <si>
    <t>Kuliah Kerja Lapangan/Praktik Pengalaman Lapangan/Kuliah Kerja Nyata</t>
  </si>
  <si>
    <t>Pembimbing</t>
  </si>
  <si>
    <t>Kegiatan</t>
  </si>
  <si>
    <t>Pendamping/Kordinator Lapangan Desa/pimpinan lembaga tempat praktik</t>
  </si>
  <si>
    <t>Narasumber dari Lembaga tempat praktik</t>
  </si>
  <si>
    <t>Kali</t>
  </si>
  <si>
    <t>Praktik Pengalaman Lapangan</t>
  </si>
  <si>
    <t>Koordinator Guru Pamong</t>
  </si>
  <si>
    <t>Guru Pamong</t>
  </si>
  <si>
    <t>Pimpinan Lembaga Tempat Praktik</t>
  </si>
  <si>
    <t>Kuliah Kerja Nyata</t>
  </si>
  <si>
    <t>Pendamping Desa/Kecamatan</t>
  </si>
  <si>
    <t>3.</t>
  </si>
  <si>
    <t>Melaksanakan ujian tugas akhir</t>
  </si>
  <si>
    <t>D3 Kelas Reguler, Internasional dan Bahasa Asing</t>
  </si>
  <si>
    <t>Penguji Proposal Tugas  Akhir</t>
  </si>
  <si>
    <t>Penguji Ujian Munaqosah</t>
  </si>
  <si>
    <t>Penguji Tugas Akhir</t>
  </si>
  <si>
    <t>S1 Kelas Reguler, Internasional dan Bahasa Asing</t>
  </si>
  <si>
    <t>Penguji Proposal Skripsi</t>
  </si>
  <si>
    <t>S2 Kelas Reguler, Internasional dan Bahasa Asing</t>
  </si>
  <si>
    <t>Penguji Proposal Thesis</t>
  </si>
  <si>
    <t>Ketua</t>
  </si>
  <si>
    <t>Pembimbing I merangkap Penguji</t>
  </si>
  <si>
    <t>Pembimbing II/sekretaris</t>
  </si>
  <si>
    <t>Penguji Utama</t>
  </si>
  <si>
    <t>Penguji Thesis</t>
  </si>
  <si>
    <t>Sekretaris</t>
  </si>
  <si>
    <t>Penguji</t>
  </si>
  <si>
    <t>S3 Kelas Reguler, Internasional dan Bahasa Asing</t>
  </si>
  <si>
    <t>Penguji Proposal Disertasi</t>
  </si>
  <si>
    <t>Promotor</t>
  </si>
  <si>
    <t>Ketua/sekretaris</t>
  </si>
  <si>
    <t>Penguji Disertasi</t>
  </si>
  <si>
    <t xml:space="preserve">Mahasiswa </t>
  </si>
  <si>
    <t>Penguji Ujian Akhir KKN</t>
  </si>
  <si>
    <t xml:space="preserve">Kelompok </t>
  </si>
  <si>
    <t>Membimbing Akademik Dosen Yang lebih Rendah Jabatannya</t>
  </si>
  <si>
    <t>Pembimbing Pencangkokan</t>
  </si>
  <si>
    <t>Semester</t>
  </si>
  <si>
    <t>Reguler</t>
  </si>
  <si>
    <t>Melaksanakan Kegiatan Detasering dan Pencangkokan Akademik Dosen</t>
  </si>
  <si>
    <t>Detasering</t>
  </si>
  <si>
    <t>Pencangkokan</t>
  </si>
  <si>
    <t>Mengembangkan Program Kuliah</t>
  </si>
  <si>
    <t>Pengembangan Program Kuliah</t>
  </si>
  <si>
    <t>Mata Kuliah</t>
  </si>
  <si>
    <t>Pengembangan SAP, Silabi dll</t>
  </si>
  <si>
    <t>Mengembangkan Bahan Kuliah</t>
  </si>
  <si>
    <t>Buku Ajar</t>
  </si>
  <si>
    <t>Buku/Bahan Ajar ber ISBN</t>
  </si>
  <si>
    <t>Editor</t>
  </si>
  <si>
    <t>Buku</t>
  </si>
  <si>
    <t>Kontributor</t>
  </si>
  <si>
    <t>Buku/Internasional</t>
  </si>
  <si>
    <t>Diktat/Modul/Petunjuk Praktikum/Model/alat bantu/audio Visual/Naskah Tutorial</t>
  </si>
  <si>
    <t>Naskah</t>
  </si>
  <si>
    <t>B.</t>
  </si>
  <si>
    <t>PENELITIAN</t>
  </si>
  <si>
    <t>Menjadi Reviewer Karya Ilmiah</t>
  </si>
  <si>
    <t>Buku berbahasa asing</t>
  </si>
  <si>
    <t>Judul</t>
  </si>
  <si>
    <t>Buku berbahasa Indonesia</t>
  </si>
  <si>
    <t>Jurnal internasional</t>
  </si>
  <si>
    <t>Jurnal nasional/prosiding/buku bunga rampai</t>
  </si>
  <si>
    <t>2.</t>
  </si>
  <si>
    <t xml:space="preserve">Menghasilkan Penelitian atau pemikiran yang dipublikasikan </t>
  </si>
  <si>
    <t>dalam Bentuk</t>
  </si>
  <si>
    <t>Monograf</t>
  </si>
  <si>
    <t>monograf</t>
  </si>
  <si>
    <t>Buku Referensi</t>
  </si>
  <si>
    <t>buku</t>
  </si>
  <si>
    <t>Jurnal Ilmiah</t>
  </si>
  <si>
    <t>a)</t>
  </si>
  <si>
    <t>Q1</t>
  </si>
  <si>
    <t>jurnal</t>
  </si>
  <si>
    <t>b)</t>
  </si>
  <si>
    <t>Q2</t>
  </si>
  <si>
    <t>c)</t>
  </si>
  <si>
    <t>Q3</t>
  </si>
  <si>
    <t>d)</t>
  </si>
  <si>
    <t>Q4</t>
  </si>
  <si>
    <t>Internasional</t>
  </si>
  <si>
    <t>Nasional Terakreditasi</t>
  </si>
  <si>
    <t>Akreditasi A</t>
  </si>
  <si>
    <t>Akreditasi B</t>
  </si>
  <si>
    <t>Akreditasi C</t>
  </si>
  <si>
    <t>Nasional</t>
  </si>
  <si>
    <t>Seminar</t>
  </si>
  <si>
    <t>Disajikan Tingkat:</t>
  </si>
  <si>
    <t>a) Internasional</t>
  </si>
  <si>
    <t>makalah</t>
  </si>
  <si>
    <t>b) Nasional</t>
  </si>
  <si>
    <t>c) Lokal</t>
  </si>
  <si>
    <t>Tingkat Daerah diluar Perguruan Tinggi</t>
  </si>
  <si>
    <t>Makalah</t>
  </si>
  <si>
    <t>Tingkat Universitas</t>
  </si>
  <si>
    <t>Tingkat Fakultas</t>
  </si>
  <si>
    <t>Tingkat Prodi</t>
  </si>
  <si>
    <t>Pascasarjana</t>
  </si>
  <si>
    <t>Moderator</t>
  </si>
  <si>
    <t>Sesi</t>
  </si>
  <si>
    <t xml:space="preserve">Poster Tingkat: </t>
  </si>
  <si>
    <t>poster</t>
  </si>
  <si>
    <t>Dalam Koran/majalah Populer/Umum</t>
  </si>
  <si>
    <t>Menghasilkan Penelitian atau pemikiran yang tidak dipublikasi (tersimpan di perpustakaan)</t>
  </si>
  <si>
    <t>penelitian</t>
  </si>
  <si>
    <t>Menerjemahkan/menyadur buku</t>
  </si>
  <si>
    <t>Menyunting karya ilmiah</t>
  </si>
  <si>
    <t>Membuat rencana dan karya tekhnologi yang dipatenkan</t>
  </si>
  <si>
    <t>rancangan</t>
  </si>
  <si>
    <t>Membuat rancangan dan karya tehnologi,  sastra/seni petunjukan/karya rancangan dan karya seni monumental/seni pertunjukan/karya sastra</t>
  </si>
  <si>
    <t>Tingkat Internasional</t>
  </si>
  <si>
    <t xml:space="preserve">b. </t>
  </si>
  <si>
    <t>Tingkat Nasional</t>
  </si>
  <si>
    <t>Tingkat Lokal</t>
  </si>
  <si>
    <t>C.</t>
  </si>
  <si>
    <t>PENGABDIAN MASYARAKAT</t>
  </si>
  <si>
    <t>Mengembangkan hasil Pendidikan dan Penelitian yang dapat dimanfaatkan masyarakat</t>
  </si>
  <si>
    <t>Program</t>
  </si>
  <si>
    <t>Memberi Latihan/Penyuluhan/Ceramah/khutbah/talk show pada masyarakat</t>
  </si>
  <si>
    <t>Terjadwal/terprogram</t>
  </si>
  <si>
    <t>Dalam satu semester atau lebih</t>
  </si>
  <si>
    <t>Kurang dari satu semester (minimal satu bulan)</t>
  </si>
  <si>
    <t>Insidental</t>
  </si>
  <si>
    <t>Memberikan Pelayanan Kepada Masyarakat atau kegiatan lain yang menunjang pelaksanaan tugas umum pemerintahan dan pembangunan</t>
  </si>
  <si>
    <t>Berdasarkan bidang keahlian</t>
  </si>
  <si>
    <t>Berdasarkan penugasan perguruan tinggi</t>
  </si>
  <si>
    <t>Berdasarkan fungsi/jabatan</t>
  </si>
  <si>
    <t>Membuat/menulis karya pengabdian kepada masyarakat yang tidak dipublikasikan</t>
  </si>
  <si>
    <t>Karya</t>
  </si>
  <si>
    <t>Menjadi Juri/Dewan Hakim dalam even tertentu:</t>
  </si>
  <si>
    <t>Memberikan Tutorial pada Perguruan Tinggi diluar Institusi</t>
  </si>
  <si>
    <t>D.</t>
  </si>
  <si>
    <t xml:space="preserve">PENUNJANG </t>
  </si>
  <si>
    <t>Membina kegiatan mahasiswa</t>
  </si>
  <si>
    <t>Pembimbing/Pembina Tahfidz Al-Qur'an</t>
  </si>
  <si>
    <t>Mahasiswa/ Bulan</t>
  </si>
  <si>
    <t>Pembina UKM/UKM-F/Badan Otonomi Mahasiswa (BOM)-F</t>
  </si>
  <si>
    <t>Pembina UKM Universitas</t>
  </si>
  <si>
    <t>Bulan</t>
  </si>
  <si>
    <t>Pelatih UKM Universitas</t>
  </si>
  <si>
    <t>Pembina UKM Fakultas (UKM-F/Badan Otonomi Mahasiswa (BOM)-F)</t>
  </si>
  <si>
    <t>Pembimbing  Akademik/Penasihat Akademik</t>
  </si>
  <si>
    <t>D3 dan S1</t>
  </si>
  <si>
    <t>S2 dan S3</t>
  </si>
  <si>
    <t>Mahasiswa/semester</t>
  </si>
  <si>
    <t>Dewan/Majelis Pertimbangan Akademik S2 dan S3</t>
  </si>
  <si>
    <t>Pengarah/Penanggungjawab</t>
  </si>
  <si>
    <t>Sekretaris/Anggota</t>
  </si>
  <si>
    <t>Menyampaikan Orasi Ilmiah</t>
  </si>
  <si>
    <t>Orasi</t>
  </si>
  <si>
    <t xml:space="preserve">Melakukan kegiatan vakasi </t>
  </si>
  <si>
    <t>Penerimaan mahasiswa baru</t>
  </si>
  <si>
    <t>Program Diploma (D3) dan Strata Satu (S-1)</t>
  </si>
  <si>
    <t>Penguji Ujian Al Qur'an Lisan/Wawancara</t>
  </si>
  <si>
    <t>-</t>
  </si>
  <si>
    <t>Diploma</t>
  </si>
  <si>
    <t>S1</t>
  </si>
  <si>
    <t>Penentuan kelulusan</t>
  </si>
  <si>
    <t xml:space="preserve">Program Magister S-2 dan Program Doktor S-3 </t>
  </si>
  <si>
    <t>Validasi Naskah</t>
  </si>
  <si>
    <t>S2</t>
  </si>
  <si>
    <t>S3</t>
  </si>
  <si>
    <t>Telaah Hasil Ujian Masuk</t>
  </si>
  <si>
    <t>Penguji Ujian Lisan/Wawancara</t>
  </si>
  <si>
    <t>Penguji Uijan Ketrampilan (Ujian Masuk)</t>
  </si>
  <si>
    <t>Peserta</t>
  </si>
  <si>
    <t>Placement test Pelatihan Bahasa Asing (Inggris-Arab)/Ujian Sertifikasi Bahasa</t>
  </si>
  <si>
    <t>Pengawas ujian</t>
  </si>
  <si>
    <t>Hari</t>
  </si>
  <si>
    <t>Penyusun soal</t>
  </si>
  <si>
    <t>Korektor</t>
  </si>
  <si>
    <t xml:space="preserve">Pelaksanaan Ujian Semester </t>
  </si>
  <si>
    <t>Program Diploma</t>
  </si>
  <si>
    <t>(a)</t>
  </si>
  <si>
    <t>Pembuat bahan ujian</t>
  </si>
  <si>
    <t>(b)</t>
  </si>
  <si>
    <t>Pengawas Ujian non kelas</t>
  </si>
  <si>
    <t>(c)</t>
  </si>
  <si>
    <t>Pemeriksaan Hasil Ujian</t>
  </si>
  <si>
    <t>Program Sarjana</t>
  </si>
  <si>
    <t>Program Magister</t>
  </si>
  <si>
    <t>Program Doktor</t>
  </si>
  <si>
    <t>Menjadi Panitia Kegiatan pada perguruan tinggi</t>
  </si>
  <si>
    <t>Penanggung jawab</t>
  </si>
  <si>
    <t xml:space="preserve"> Kegiatan</t>
  </si>
  <si>
    <t>Ketua/wakil ketua</t>
  </si>
  <si>
    <t>Sekretaris/anggota</t>
  </si>
  <si>
    <t>Panitia Ad Hoc (umur minimal 1 semester) dan Panitia Tetap (umur 1 tahun)</t>
  </si>
  <si>
    <t>Wakil Ketua</t>
  </si>
  <si>
    <t>(d)</t>
  </si>
  <si>
    <t>(e)</t>
  </si>
  <si>
    <t>Anggota</t>
  </si>
  <si>
    <t>Tim (maks 3 Bulan, termasuk tim penyusun pedoman/modul praktikum dll)</t>
  </si>
  <si>
    <t>Koordinator</t>
  </si>
  <si>
    <t>Tim Pengelola Web Universitas dan Fakultas</t>
  </si>
  <si>
    <t>Redaktur</t>
  </si>
  <si>
    <t>Web Admin</t>
  </si>
  <si>
    <t>Web Developer</t>
  </si>
  <si>
    <t>(f)</t>
  </si>
  <si>
    <t>Pembuat artikel</t>
  </si>
  <si>
    <t>Halaman</t>
  </si>
  <si>
    <t>Penyusunan Buletin/ Majalah</t>
  </si>
  <si>
    <t>Penanggung Jawab</t>
  </si>
  <si>
    <t>Terbit</t>
  </si>
  <si>
    <t>Penyunting/ Editor</t>
  </si>
  <si>
    <t>Desain Grafis dan Foto Grafer</t>
  </si>
  <si>
    <t>Sekretariat (Maksimal 3 Orang)</t>
  </si>
  <si>
    <t>Penulis Buletin, Majalah (max. 25 Halaman)</t>
  </si>
  <si>
    <t>Penyusunan Jurnal</t>
  </si>
  <si>
    <t xml:space="preserve">Petugas Kegiatan </t>
  </si>
  <si>
    <t xml:space="preserve">MC dan Qori/Qori'ah </t>
  </si>
  <si>
    <t>Pembaca Doa/Rohaniwan/SK</t>
  </si>
  <si>
    <t>Kegiatan Pengembangan Bahasa</t>
  </si>
  <si>
    <t>Penerjemah Naskah (bahasa Indonesia ke bahasa asing atau sebaliknya)</t>
  </si>
  <si>
    <t>Pelaksanaan Ujian TOEC/IKLA</t>
  </si>
  <si>
    <t>Penaggung Jawab</t>
  </si>
  <si>
    <t>Ketua tes IKLA/TOAFL</t>
  </si>
  <si>
    <t xml:space="preserve">Sekretaris </t>
  </si>
  <si>
    <t>5)</t>
  </si>
  <si>
    <t>6)</t>
  </si>
  <si>
    <t>Pengawas tes meliputi 3 komponen (listening, structure &amp; reading)</t>
  </si>
  <si>
    <t>7)</t>
  </si>
  <si>
    <t>Korektor  tes meliputi 3 komponen (listening, structure &amp; reading)</t>
  </si>
  <si>
    <t>Menjadi Panitia Kegiatan pada Lembaga Pemerintah</t>
  </si>
  <si>
    <t>Panitia Pusat</t>
  </si>
  <si>
    <t>Panitia Daerah</t>
  </si>
  <si>
    <t>Menjadi anggota organisasi profesi</t>
  </si>
  <si>
    <t>Pengurus</t>
  </si>
  <si>
    <t>Periode Jabatan</t>
  </si>
  <si>
    <t>Mewakili Perguruan Tinggi/Lembaga Pemerintah untuk menjadi panitia antar Lembaga</t>
  </si>
  <si>
    <t>Kepanitiaan</t>
  </si>
  <si>
    <t>Menjadi anggota delegasi nasional ke pertemuan internasional</t>
  </si>
  <si>
    <t>Sebagai Ketua Delegasi</t>
  </si>
  <si>
    <t>Sebagai Anggota Delegasi</t>
  </si>
  <si>
    <t>Berperan serta aktif dalam pertemuan ilmiah</t>
  </si>
  <si>
    <t>Tingkat Internasional/Nasional/Regional</t>
  </si>
  <si>
    <t>Dilingkungan Perguruan Tinggi</t>
  </si>
  <si>
    <t>Mengikuti Pelatihan/Seminar untuk mengembangkan Kompetensi Diri</t>
  </si>
  <si>
    <t>Sebagai Narasumber</t>
  </si>
  <si>
    <t>Sertifikat</t>
  </si>
  <si>
    <t xml:space="preserve">2) </t>
  </si>
  <si>
    <t>Sebagai Peserta</t>
  </si>
  <si>
    <t>Mendapatkan Penghargaan Tanda Jasa</t>
  </si>
  <si>
    <t>Penghargaan/tanda jasa Satya Lencana Karya Satya</t>
  </si>
  <si>
    <t>Tanda Jasa</t>
  </si>
  <si>
    <t>Penghargaan Lainnya</t>
  </si>
  <si>
    <t>Tingkat Provinsi</t>
  </si>
  <si>
    <t>Menulis Buku Pelajaran SLTA ke bawah yang diterbitkan dan diedarkan secara Nasional</t>
  </si>
  <si>
    <t>Buku SLTA atau setingkat</t>
  </si>
  <si>
    <t>Buku SLTP atau setingkat</t>
  </si>
  <si>
    <t>Buku SD atau setingkat</t>
  </si>
  <si>
    <t>Memiliki Prestasi di bidang olah raga/humaniora</t>
  </si>
  <si>
    <t>Piagam/Medali</t>
  </si>
  <si>
    <t>Tingkat Daerah/Lokal</t>
  </si>
  <si>
    <t>Menjadi Penilai</t>
  </si>
  <si>
    <t>Asesor BKD</t>
  </si>
  <si>
    <t>Dosen</t>
  </si>
  <si>
    <t>Penilai Angka Kredit</t>
  </si>
  <si>
    <t>Menjadi Pengurus Organisasi</t>
  </si>
  <si>
    <t>Pengurus Organisasi Intern</t>
  </si>
  <si>
    <t>Tahun</t>
  </si>
  <si>
    <t>Pengurus Organisasi Eksteren</t>
  </si>
  <si>
    <t>Melaksanakan Rapat Senat</t>
  </si>
  <si>
    <t xml:space="preserve">Menjadi Anggota Senat </t>
  </si>
  <si>
    <t>Melaksanakan sidang senat</t>
  </si>
  <si>
    <t>Sebagai Ketua Senat</t>
  </si>
  <si>
    <t>Sidang</t>
  </si>
  <si>
    <t>Sebagai Sekretaris Senat</t>
  </si>
  <si>
    <t>Sebagai Anggota</t>
  </si>
  <si>
    <t>TAHUN ANGGARAN 2019</t>
  </si>
  <si>
    <t>Menjadi Ketua/Panitia Ujian Proposal/Skripsi</t>
  </si>
  <si>
    <t>c</t>
  </si>
  <si>
    <t>Besar Pembayaran</t>
  </si>
  <si>
    <t>Rupiah</t>
  </si>
  <si>
    <t>KERTAS KERJA PERHITUNGAN SATUAN KREDIT POIN REMUNERASI DOSEN  (SKPRD)</t>
  </si>
  <si>
    <t>Penguji Skripsi</t>
  </si>
  <si>
    <t xml:space="preserve">Ketua </t>
  </si>
  <si>
    <t>Internasional Terindeks scopus</t>
  </si>
  <si>
    <t>Pengarah</t>
  </si>
  <si>
    <t>Anggota Senat</t>
  </si>
  <si>
    <t>Pengawas</t>
  </si>
  <si>
    <t>Wakil ketua</t>
  </si>
  <si>
    <t>Wakil Sekretaris</t>
  </si>
  <si>
    <t>Pengelola Keuangan</t>
  </si>
  <si>
    <t>Asesor Perguruan Tinggi</t>
  </si>
  <si>
    <t>Perguruan Tinggi</t>
  </si>
  <si>
    <t>Asesor Sekolah</t>
  </si>
  <si>
    <t>Sekolah</t>
  </si>
  <si>
    <t>Honor Ketua Senat</t>
  </si>
  <si>
    <t>bulan</t>
  </si>
  <si>
    <t>Honor Sekretaris Senat</t>
  </si>
  <si>
    <t>Honor Anggota Senat</t>
  </si>
  <si>
    <t xml:space="preserve">Panitia Inti (SK Induk) Maksimum 3 bulan </t>
  </si>
  <si>
    <t>(g)</t>
  </si>
  <si>
    <t>Pengawas Kegiatan</t>
  </si>
  <si>
    <t>Wakil Pengelola Keuangan</t>
  </si>
  <si>
    <t>Pengelola Keuangan Kegiatan</t>
  </si>
  <si>
    <t>(h)</t>
  </si>
  <si>
    <t>(i)</t>
  </si>
  <si>
    <t>Panitia saat pelaksanaan</t>
  </si>
  <si>
    <t>Penanggung Jawab Ruang</t>
  </si>
  <si>
    <t>Pembuat Naskah Soal</t>
  </si>
  <si>
    <t>Sesi (maks. 10 sesi)</t>
  </si>
  <si>
    <t>Hari (maks. 4hari)</t>
  </si>
  <si>
    <t xml:space="preserve">Penanggung Jawab/Wakil Penanggung Jawab Lokasi Ujian </t>
  </si>
  <si>
    <t>Sesi (maks. 4 sesi)</t>
  </si>
  <si>
    <t>Khusus Panitia Penerimaan Mahasiswa Baru Jalur Mandiri (*)</t>
  </si>
  <si>
    <t>Menjadi Panitia Kegiatan Khusus (3 Kegiatan : Wisuda,  Pengenalan Kampus, Kuliah Iftitah)(*)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</si>
</sst>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;\-#,##0;&quot;-&quot;"/>
    <numFmt numFmtId="168" formatCode="_(* #,##0_);[Red]_(* \(#,##0\);_(* &quot;&quot;&quot;&quot;&quot;&quot;&quot;&quot;\ \-\ &quot;&quot;&quot;&quot;&quot;&quot;&quot;&quot;_);_(@_)"/>
    <numFmt numFmtId="169" formatCode="_(* #,##0,_);[Red]_(* \(#,##0,\);_(* &quot;&quot;&quot;&quot;&quot;&quot;&quot;&quot;\ \-\ &quot;&quot;&quot;&quot;&quot;&quot;&quot;&quot;_);_(@_)"/>
    <numFmt numFmtId="170" formatCode="0%;\(0%\);;"/>
    <numFmt numFmtId="171" formatCode="0%;\(0%\);&quot;-&quot;"/>
    <numFmt numFmtId="172" formatCode="#,##0_);[Red]\(#,##0\);&quot;-&quot;"/>
    <numFmt numFmtId="173" formatCode="&quot;$&quot;#,##0.00;[Red]\-&quot;$&quot;#,##0.00"/>
    <numFmt numFmtId="174" formatCode="0%;\(0%\)"/>
    <numFmt numFmtId="175" formatCode="*-"/>
    <numFmt numFmtId="176" formatCode="*\&quot;-&quot;"/>
  </numFmts>
  <fonts count="4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name val="Tms Rmn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34"/>
    </font>
    <font>
      <b/>
      <sz val="11"/>
      <color indexed="63"/>
      <name val="Calibri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167" fontId="12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71" fontId="13" fillId="0" borderId="0" applyFill="0" applyBorder="0" applyAlignment="0"/>
    <xf numFmtId="167" fontId="12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0" fontId="14" fillId="20" borderId="39" applyNumberFormat="0" applyAlignment="0" applyProtection="0"/>
    <xf numFmtId="0" fontId="14" fillId="20" borderId="39" applyNumberFormat="0" applyAlignment="0" applyProtection="0"/>
    <xf numFmtId="0" fontId="14" fillId="20" borderId="39" applyNumberFormat="0" applyAlignment="0" applyProtection="0"/>
    <xf numFmtId="0" fontId="14" fillId="20" borderId="39" applyNumberFormat="0" applyAlignment="0" applyProtection="0"/>
    <xf numFmtId="0" fontId="15" fillId="21" borderId="40" applyNumberFormat="0" applyAlignment="0" applyProtection="0"/>
    <xf numFmtId="41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9" fillId="0" borderId="41"/>
    <xf numFmtId="173" fontId="19" fillId="0" borderId="41"/>
    <xf numFmtId="173" fontId="19" fillId="0" borderId="41"/>
    <xf numFmtId="166" fontId="16" fillId="0" borderId="0" applyFont="0" applyFill="0" applyBorder="0" applyAlignment="0" applyProtection="0"/>
    <xf numFmtId="168" fontId="13" fillId="0" borderId="0" applyFont="0" applyFill="0" applyBorder="0" applyAlignment="0" applyProtection="0"/>
    <xf numFmtId="14" fontId="12" fillId="0" borderId="0" applyFill="0" applyBorder="0" applyAlignment="0"/>
    <xf numFmtId="167" fontId="20" fillId="0" borderId="0" applyFill="0" applyBorder="0" applyAlignment="0"/>
    <xf numFmtId="168" fontId="13" fillId="0" borderId="0" applyFill="0" applyBorder="0" applyAlignment="0"/>
    <xf numFmtId="167" fontId="20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38" fontId="23" fillId="22" borderId="0" applyNumberFormat="0" applyBorder="0" applyAlignment="0" applyProtection="0"/>
    <xf numFmtId="0" fontId="24" fillId="0" borderId="37" applyNumberFormat="0" applyAlignment="0" applyProtection="0">
      <alignment horizontal="left" vertical="center"/>
    </xf>
    <xf numFmtId="0" fontId="24" fillId="0" borderId="42">
      <alignment horizontal="left" vertical="center"/>
    </xf>
    <xf numFmtId="0" fontId="24" fillId="0" borderId="42">
      <alignment horizontal="left" vertical="center"/>
    </xf>
    <xf numFmtId="0" fontId="24" fillId="0" borderId="42">
      <alignment horizontal="left" vertical="center"/>
    </xf>
    <xf numFmtId="0" fontId="25" fillId="0" borderId="43" applyNumberFormat="0" applyFill="0" applyAlignment="0" applyProtection="0"/>
    <xf numFmtId="0" fontId="26" fillId="0" borderId="44" applyNumberFormat="0" applyFill="0" applyAlignment="0" applyProtection="0"/>
    <xf numFmtId="0" fontId="27" fillId="0" borderId="45" applyNumberFormat="0" applyFill="0" applyAlignment="0" applyProtection="0"/>
    <xf numFmtId="0" fontId="27" fillId="0" borderId="0" applyNumberFormat="0" applyFill="0" applyBorder="0" applyAlignment="0" applyProtection="0"/>
    <xf numFmtId="10" fontId="23" fillId="23" borderId="41" applyNumberFormat="0" applyBorder="0" applyAlignment="0" applyProtection="0"/>
    <xf numFmtId="10" fontId="23" fillId="23" borderId="41" applyNumberFormat="0" applyBorder="0" applyAlignment="0" applyProtection="0"/>
    <xf numFmtId="10" fontId="23" fillId="23" borderId="41" applyNumberFormat="0" applyBorder="0" applyAlignment="0" applyProtection="0"/>
    <xf numFmtId="0" fontId="28" fillId="7" borderId="39" applyNumberFormat="0" applyAlignment="0" applyProtection="0"/>
    <xf numFmtId="0" fontId="28" fillId="7" borderId="39" applyNumberFormat="0" applyAlignment="0" applyProtection="0"/>
    <xf numFmtId="0" fontId="28" fillId="7" borderId="39" applyNumberFormat="0" applyAlignment="0" applyProtection="0"/>
    <xf numFmtId="0" fontId="28" fillId="7" borderId="39" applyNumberFormat="0" applyAlignment="0" applyProtection="0"/>
    <xf numFmtId="167" fontId="29" fillId="0" borderId="0" applyFill="0" applyBorder="0" applyAlignment="0"/>
    <xf numFmtId="168" fontId="13" fillId="0" borderId="0" applyFill="0" applyBorder="0" applyAlignment="0"/>
    <xf numFmtId="167" fontId="29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0" fontId="30" fillId="0" borderId="46" applyNumberFormat="0" applyFill="0" applyAlignment="0" applyProtection="0"/>
    <xf numFmtId="0" fontId="31" fillId="24" borderId="0" applyNumberFormat="0" applyBorder="0" applyAlignment="0" applyProtection="0"/>
    <xf numFmtId="174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47" applyNumberFormat="0" applyFont="0" applyAlignment="0" applyProtection="0"/>
    <xf numFmtId="0" fontId="13" fillId="25" borderId="47" applyNumberFormat="0" applyFont="0" applyAlignment="0" applyProtection="0"/>
    <xf numFmtId="0" fontId="13" fillId="25" borderId="47" applyNumberFormat="0" applyFont="0" applyAlignment="0" applyProtection="0"/>
    <xf numFmtId="0" fontId="13" fillId="25" borderId="47" applyNumberFormat="0" applyFont="0" applyAlignment="0" applyProtection="0"/>
    <xf numFmtId="0" fontId="34" fillId="20" borderId="48" applyNumberFormat="0" applyAlignment="0" applyProtection="0"/>
    <xf numFmtId="0" fontId="34" fillId="20" borderId="48" applyNumberFormat="0" applyAlignment="0" applyProtection="0"/>
    <xf numFmtId="0" fontId="34" fillId="20" borderId="48" applyNumberFormat="0" applyAlignment="0" applyProtection="0"/>
    <xf numFmtId="0" fontId="34" fillId="20" borderId="48" applyNumberFormat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6" fillId="0" borderId="0" applyFill="0" applyBorder="0" applyAlignment="0"/>
    <xf numFmtId="168" fontId="13" fillId="0" borderId="0" applyFill="0" applyBorder="0" applyAlignment="0"/>
    <xf numFmtId="167" fontId="36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0" fontId="37" fillId="26" borderId="0">
      <alignment horizontal="center" vertical="top"/>
    </xf>
    <xf numFmtId="0" fontId="38" fillId="26" borderId="0">
      <alignment horizontal="center" vertical="top"/>
    </xf>
    <xf numFmtId="0" fontId="38" fillId="26" borderId="0">
      <alignment horizontal="left" vertical="top"/>
    </xf>
    <xf numFmtId="0" fontId="39" fillId="0" borderId="49"/>
    <xf numFmtId="0" fontId="39" fillId="0" borderId="49"/>
    <xf numFmtId="0" fontId="39" fillId="0" borderId="49"/>
    <xf numFmtId="0" fontId="13" fillId="0" borderId="0"/>
    <xf numFmtId="0" fontId="40" fillId="0" borderId="50"/>
    <xf numFmtId="49" fontId="12" fillId="0" borderId="0" applyFill="0" applyBorder="0" applyAlignment="0"/>
    <xf numFmtId="175" fontId="13" fillId="0" borderId="0" applyFill="0" applyBorder="0" applyAlignment="0"/>
    <xf numFmtId="176" fontId="13" fillId="0" borderId="0" applyFill="0" applyBorder="0" applyAlignment="0"/>
    <xf numFmtId="0" fontId="41" fillId="0" borderId="0" applyNumberFormat="0" applyFill="0" applyBorder="0" applyAlignment="0" applyProtection="0"/>
    <xf numFmtId="0" fontId="42" fillId="0" borderId="51" applyNumberFormat="0" applyFill="0" applyAlignment="0" applyProtection="0"/>
    <xf numFmtId="0" fontId="42" fillId="0" borderId="51" applyNumberFormat="0" applyFill="0" applyAlignment="0" applyProtection="0"/>
    <xf numFmtId="0" fontId="42" fillId="0" borderId="51" applyNumberFormat="0" applyFill="0" applyAlignment="0" applyProtection="0"/>
    <xf numFmtId="0" fontId="42" fillId="0" borderId="51" applyNumberFormat="0" applyFill="0" applyAlignment="0" applyProtection="0"/>
    <xf numFmtId="0" fontId="43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wrapText="1"/>
    </xf>
    <xf numFmtId="164" fontId="2" fillId="0" borderId="0" xfId="2" applyFont="1" applyFill="1" applyAlignment="1">
      <alignment horizontal="center" vertical="top" wrapText="1"/>
    </xf>
    <xf numFmtId="0" fontId="2" fillId="0" borderId="0" xfId="1" applyFont="1" applyFill="1" applyAlignment="1">
      <alignment vertical="top"/>
    </xf>
    <xf numFmtId="0" fontId="2" fillId="0" borderId="0" xfId="1" applyFont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Alignment="1">
      <alignment vertical="top"/>
    </xf>
    <xf numFmtId="0" fontId="2" fillId="0" borderId="4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 wrapText="1"/>
    </xf>
    <xf numFmtId="164" fontId="2" fillId="0" borderId="6" xfId="2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top"/>
    </xf>
    <xf numFmtId="0" fontId="3" fillId="0" borderId="15" xfId="1" applyFont="1" applyFill="1" applyBorder="1" applyAlignment="1">
      <alignment horizontal="center" vertical="top"/>
    </xf>
    <xf numFmtId="0" fontId="3" fillId="0" borderId="16" xfId="1" applyFont="1" applyFill="1" applyBorder="1" applyAlignment="1">
      <alignment horizontal="center" vertical="top"/>
    </xf>
    <xf numFmtId="0" fontId="3" fillId="0" borderId="17" xfId="1" applyFont="1" applyFill="1" applyBorder="1" applyAlignment="1">
      <alignment horizontal="center" vertical="top"/>
    </xf>
    <xf numFmtId="0" fontId="3" fillId="0" borderId="18" xfId="1" applyFont="1" applyFill="1" applyBorder="1" applyAlignment="1">
      <alignment horizontal="center" vertical="top"/>
    </xf>
    <xf numFmtId="49" fontId="3" fillId="0" borderId="18" xfId="1" applyNumberFormat="1" applyFont="1" applyFill="1" applyBorder="1" applyAlignment="1">
      <alignment horizontal="left" vertical="top"/>
    </xf>
    <xf numFmtId="49" fontId="3" fillId="0" borderId="18" xfId="1" applyNumberFormat="1" applyFont="1" applyFill="1" applyBorder="1" applyAlignment="1">
      <alignment horizontal="center" vertical="top"/>
    </xf>
    <xf numFmtId="49" fontId="2" fillId="0" borderId="18" xfId="1" applyNumberFormat="1" applyFont="1" applyFill="1" applyBorder="1" applyAlignment="1">
      <alignment horizontal="center" vertical="top"/>
    </xf>
    <xf numFmtId="49" fontId="2" fillId="0" borderId="19" xfId="1" applyNumberFormat="1" applyFont="1" applyFill="1" applyBorder="1" applyAlignment="1">
      <alignment horizontal="center" vertical="top" wrapText="1"/>
    </xf>
    <xf numFmtId="0" fontId="3" fillId="0" borderId="21" xfId="1" applyFont="1" applyFill="1" applyBorder="1" applyAlignment="1">
      <alignment horizontal="center" vertical="top"/>
    </xf>
    <xf numFmtId="0" fontId="3" fillId="0" borderId="22" xfId="1" applyFont="1" applyFill="1" applyBorder="1" applyAlignment="1">
      <alignment horizontal="center" vertical="top"/>
    </xf>
    <xf numFmtId="0" fontId="3" fillId="0" borderId="22" xfId="1" applyFont="1" applyFill="1" applyBorder="1" applyAlignment="1">
      <alignment horizontal="left" vertical="top"/>
    </xf>
    <xf numFmtId="0" fontId="2" fillId="0" borderId="22" xfId="1" applyFont="1" applyFill="1" applyBorder="1" applyAlignment="1">
      <alignment horizontal="center" vertical="top"/>
    </xf>
    <xf numFmtId="0" fontId="2" fillId="0" borderId="23" xfId="1" applyFont="1" applyFill="1" applyBorder="1" applyAlignment="1">
      <alignment vertical="top" wrapText="1"/>
    </xf>
    <xf numFmtId="0" fontId="3" fillId="0" borderId="24" xfId="1" applyFont="1" applyFill="1" applyBorder="1" applyAlignment="1">
      <alignment horizontal="center" vertical="top"/>
    </xf>
    <xf numFmtId="0" fontId="3" fillId="0" borderId="25" xfId="1" applyFont="1" applyFill="1" applyBorder="1" applyAlignment="1">
      <alignment horizontal="center" vertical="top"/>
    </xf>
    <xf numFmtId="0" fontId="7" fillId="0" borderId="26" xfId="1" applyFont="1" applyFill="1" applyBorder="1" applyAlignment="1">
      <alignment horizontal="center" vertical="top"/>
    </xf>
    <xf numFmtId="0" fontId="7" fillId="0" borderId="27" xfId="1" applyFont="1" applyFill="1" applyBorder="1" applyAlignment="1">
      <alignment horizontal="left" vertical="top"/>
    </xf>
    <xf numFmtId="0" fontId="7" fillId="0" borderId="25" xfId="1" applyFont="1" applyFill="1" applyBorder="1" applyAlignment="1">
      <alignment horizontal="center" vertical="top"/>
    </xf>
    <xf numFmtId="0" fontId="7" fillId="0" borderId="26" xfId="1" applyFont="1" applyFill="1" applyBorder="1" applyAlignment="1">
      <alignment vertical="top" wrapText="1"/>
    </xf>
    <xf numFmtId="0" fontId="7" fillId="0" borderId="28" xfId="1" applyFont="1" applyFill="1" applyBorder="1" applyAlignment="1">
      <alignment horizontal="center" vertical="top"/>
    </xf>
    <xf numFmtId="0" fontId="7" fillId="0" borderId="28" xfId="1" applyFont="1" applyFill="1" applyBorder="1" applyAlignment="1">
      <alignment horizontal="left" vertical="top"/>
    </xf>
    <xf numFmtId="0" fontId="7" fillId="0" borderId="28" xfId="1" applyFont="1" applyFill="1" applyBorder="1" applyAlignment="1">
      <alignment vertical="top" wrapText="1"/>
    </xf>
    <xf numFmtId="0" fontId="2" fillId="0" borderId="24" xfId="1" applyFont="1" applyFill="1" applyBorder="1" applyAlignment="1">
      <alignment horizontal="center" vertical="top"/>
    </xf>
    <xf numFmtId="0" fontId="2" fillId="0" borderId="25" xfId="1" applyFont="1" applyFill="1" applyBorder="1" applyAlignment="1">
      <alignment horizontal="center" vertical="top"/>
    </xf>
    <xf numFmtId="0" fontId="2" fillId="0" borderId="26" xfId="1" applyFont="1" applyFill="1" applyBorder="1" applyAlignment="1">
      <alignment horizontal="center" vertical="top"/>
    </xf>
    <xf numFmtId="0" fontId="2" fillId="0" borderId="27" xfId="1" applyFont="1" applyFill="1" applyBorder="1" applyAlignment="1">
      <alignment horizontal="left" vertical="top"/>
    </xf>
    <xf numFmtId="0" fontId="2" fillId="0" borderId="26" xfId="1" applyFont="1" applyFill="1" applyBorder="1" applyAlignment="1">
      <alignment vertical="top" wrapText="1"/>
    </xf>
    <xf numFmtId="0" fontId="2" fillId="0" borderId="28" xfId="1" applyFont="1" applyFill="1" applyBorder="1" applyAlignment="1">
      <alignment horizontal="center" vertical="top"/>
    </xf>
    <xf numFmtId="0" fontId="2" fillId="0" borderId="28" xfId="1" applyFont="1" applyFill="1" applyBorder="1" applyAlignment="1">
      <alignment horizontal="left" vertical="top"/>
    </xf>
    <xf numFmtId="0" fontId="2" fillId="0" borderId="28" xfId="1" applyFont="1" applyFill="1" applyBorder="1" applyAlignment="1">
      <alignment vertical="top" wrapText="1"/>
    </xf>
    <xf numFmtId="0" fontId="2" fillId="0" borderId="28" xfId="1" applyFont="1" applyFill="1" applyBorder="1" applyAlignment="1">
      <alignment vertical="top"/>
    </xf>
    <xf numFmtId="0" fontId="2" fillId="0" borderId="25" xfId="1" applyFont="1" applyFill="1" applyBorder="1" applyAlignment="1">
      <alignment vertical="top"/>
    </xf>
    <xf numFmtId="0" fontId="2" fillId="0" borderId="28" xfId="1" applyFont="1" applyFill="1" applyBorder="1" applyAlignment="1">
      <alignment horizontal="center" vertical="top" wrapText="1"/>
    </xf>
    <xf numFmtId="0" fontId="3" fillId="0" borderId="26" xfId="1" applyFont="1" applyFill="1" applyBorder="1" applyAlignment="1">
      <alignment horizontal="left" vertical="top"/>
    </xf>
    <xf numFmtId="0" fontId="2" fillId="0" borderId="28" xfId="1" applyFont="1" applyFill="1" applyBorder="1" applyAlignment="1">
      <alignment horizontal="left" vertical="top" wrapText="1"/>
    </xf>
    <xf numFmtId="0" fontId="2" fillId="0" borderId="26" xfId="1" applyFont="1" applyFill="1" applyBorder="1" applyAlignment="1">
      <alignment vertical="top"/>
    </xf>
    <xf numFmtId="0" fontId="3" fillId="0" borderId="29" xfId="1" applyFont="1" applyFill="1" applyBorder="1" applyAlignment="1">
      <alignment horizontal="center" vertical="top"/>
    </xf>
    <xf numFmtId="0" fontId="2" fillId="0" borderId="29" xfId="1" applyFont="1" applyFill="1" applyBorder="1" applyAlignment="1">
      <alignment horizontal="center" vertical="top"/>
    </xf>
    <xf numFmtId="0" fontId="8" fillId="0" borderId="24" xfId="1" applyFont="1" applyFill="1" applyBorder="1" applyAlignment="1">
      <alignment horizontal="center" vertical="top"/>
    </xf>
    <xf numFmtId="164" fontId="2" fillId="0" borderId="28" xfId="1" applyNumberFormat="1" applyFont="1" applyFill="1" applyBorder="1" applyAlignment="1">
      <alignment horizontal="center" vertical="top"/>
    </xf>
    <xf numFmtId="49" fontId="3" fillId="0" borderId="25" xfId="1" applyNumberFormat="1" applyFont="1" applyFill="1" applyBorder="1" applyAlignment="1">
      <alignment horizontal="left" vertical="top"/>
    </xf>
    <xf numFmtId="49" fontId="3" fillId="0" borderId="26" xfId="1" applyNumberFormat="1" applyFont="1" applyFill="1" applyBorder="1" applyAlignment="1">
      <alignment horizontal="center" vertical="top"/>
    </xf>
    <xf numFmtId="49" fontId="2" fillId="0" borderId="28" xfId="1" applyNumberFormat="1" applyFont="1" applyFill="1" applyBorder="1" applyAlignment="1">
      <alignment horizontal="center" vertical="top"/>
    </xf>
    <xf numFmtId="49" fontId="2" fillId="0" borderId="28" xfId="1" applyNumberFormat="1" applyFont="1" applyFill="1" applyBorder="1" applyAlignment="1">
      <alignment horizontal="center" vertical="top" wrapText="1"/>
    </xf>
    <xf numFmtId="0" fontId="3" fillId="0" borderId="26" xfId="1" quotePrefix="1" applyFont="1" applyFill="1" applyBorder="1" applyAlignment="1">
      <alignment horizontal="left" vertical="top"/>
    </xf>
    <xf numFmtId="0" fontId="2" fillId="0" borderId="28" xfId="1" applyFont="1" applyFill="1" applyBorder="1" applyAlignment="1">
      <alignment horizontal="left" vertical="center"/>
    </xf>
    <xf numFmtId="49" fontId="2" fillId="0" borderId="28" xfId="1" applyNumberFormat="1" applyFont="1" applyFill="1" applyBorder="1" applyAlignment="1">
      <alignment horizontal="left" vertical="top"/>
    </xf>
    <xf numFmtId="0" fontId="1" fillId="0" borderId="4" xfId="1" applyBorder="1"/>
    <xf numFmtId="0" fontId="1" fillId="0" borderId="26" xfId="1" applyBorder="1"/>
    <xf numFmtId="0" fontId="1" fillId="0" borderId="25" xfId="1" applyBorder="1"/>
    <xf numFmtId="0" fontId="1" fillId="0" borderId="0" xfId="1" applyBorder="1"/>
    <xf numFmtId="0" fontId="1" fillId="0" borderId="0" xfId="1"/>
    <xf numFmtId="0" fontId="2" fillId="0" borderId="28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top"/>
    </xf>
    <xf numFmtId="49" fontId="7" fillId="0" borderId="28" xfId="1" applyNumberFormat="1" applyFont="1" applyFill="1" applyBorder="1" applyAlignment="1">
      <alignment horizontal="left" vertical="top"/>
    </xf>
    <xf numFmtId="49" fontId="7" fillId="0" borderId="28" xfId="1" applyNumberFormat="1" applyFont="1" applyFill="1" applyBorder="1" applyAlignment="1">
      <alignment horizontal="center" vertical="top"/>
    </xf>
    <xf numFmtId="49" fontId="7" fillId="0" borderId="28" xfId="1" applyNumberFormat="1" applyFont="1" applyFill="1" applyBorder="1" applyAlignment="1">
      <alignment horizontal="center" vertical="top" wrapText="1"/>
    </xf>
    <xf numFmtId="0" fontId="7" fillId="0" borderId="28" xfId="1" applyFont="1" applyFill="1" applyBorder="1" applyAlignment="1">
      <alignment horizontal="center" vertical="top" wrapText="1"/>
    </xf>
    <xf numFmtId="0" fontId="7" fillId="0" borderId="28" xfId="1" applyFont="1" applyFill="1" applyBorder="1" applyAlignment="1">
      <alignment horizontal="left" vertical="top" wrapText="1"/>
    </xf>
    <xf numFmtId="0" fontId="3" fillId="0" borderId="28" xfId="1" applyFont="1" applyFill="1" applyBorder="1" applyAlignment="1">
      <alignment horizontal="left" vertical="top"/>
    </xf>
    <xf numFmtId="0" fontId="2" fillId="0" borderId="27" xfId="1" applyFont="1" applyFill="1" applyBorder="1" applyAlignment="1">
      <alignment horizontal="center" vertical="top" wrapText="1"/>
    </xf>
    <xf numFmtId="0" fontId="2" fillId="0" borderId="27" xfId="1" applyFont="1" applyFill="1" applyBorder="1" applyAlignment="1">
      <alignment horizontal="left" vertical="top" wrapText="1"/>
    </xf>
    <xf numFmtId="0" fontId="2" fillId="0" borderId="27" xfId="1" applyFont="1" applyFill="1" applyBorder="1" applyAlignment="1">
      <alignment vertical="top" wrapText="1"/>
    </xf>
    <xf numFmtId="3" fontId="2" fillId="0" borderId="28" xfId="1" applyNumberFormat="1" applyFont="1" applyFill="1" applyBorder="1" applyAlignment="1">
      <alignment horizontal="center" vertical="top"/>
    </xf>
    <xf numFmtId="0" fontId="2" fillId="0" borderId="30" xfId="1" applyFont="1" applyFill="1" applyBorder="1" applyAlignment="1">
      <alignment horizontal="center" vertical="top"/>
    </xf>
    <xf numFmtId="0" fontId="3" fillId="0" borderId="30" xfId="1" applyFont="1" applyFill="1" applyBorder="1" applyAlignment="1">
      <alignment horizontal="left" vertical="top"/>
    </xf>
    <xf numFmtId="0" fontId="2" fillId="0" borderId="31" xfId="1" applyFont="1" applyFill="1" applyBorder="1" applyAlignment="1">
      <alignment horizontal="center" vertical="top"/>
    </xf>
    <xf numFmtId="0" fontId="2" fillId="0" borderId="31" xfId="1" applyFont="1" applyFill="1" applyBorder="1" applyAlignment="1">
      <alignment vertical="top" wrapText="1"/>
    </xf>
    <xf numFmtId="0" fontId="2" fillId="0" borderId="32" xfId="1" applyFont="1" applyFill="1" applyBorder="1" applyAlignment="1">
      <alignment horizontal="center" vertical="top"/>
    </xf>
    <xf numFmtId="0" fontId="3" fillId="0" borderId="33" xfId="1" applyFont="1" applyFill="1" applyBorder="1" applyAlignment="1">
      <alignment horizontal="center" vertical="top"/>
    </xf>
    <xf numFmtId="0" fontId="2" fillId="0" borderId="33" xfId="1" applyFont="1" applyFill="1" applyBorder="1" applyAlignment="1">
      <alignment horizontal="center" vertical="top"/>
    </xf>
    <xf numFmtId="0" fontId="2" fillId="0" borderId="34" xfId="1" quotePrefix="1" applyFont="1" applyFill="1" applyBorder="1" applyAlignment="1">
      <alignment horizontal="center" vertical="top"/>
    </xf>
    <xf numFmtId="0" fontId="2" fillId="0" borderId="34" xfId="1" applyFont="1" applyFill="1" applyBorder="1" applyAlignment="1">
      <alignment horizontal="center" vertical="top"/>
    </xf>
    <xf numFmtId="0" fontId="2" fillId="0" borderId="35" xfId="1" applyFont="1" applyFill="1" applyBorder="1" applyAlignment="1">
      <alignment horizontal="center" vertical="top"/>
    </xf>
    <xf numFmtId="0" fontId="2" fillId="0" borderId="35" xfId="1" applyFont="1" applyFill="1" applyBorder="1" applyAlignment="1">
      <alignment horizontal="left" vertical="top"/>
    </xf>
    <xf numFmtId="0" fontId="2" fillId="0" borderId="35" xfId="1" applyFont="1" applyFill="1" applyBorder="1" applyAlignment="1">
      <alignment horizontal="left" vertical="top" wrapText="1"/>
    </xf>
    <xf numFmtId="0" fontId="2" fillId="0" borderId="36" xfId="1" applyFont="1" applyFill="1" applyBorder="1" applyAlignment="1">
      <alignment horizontal="center" vertical="top"/>
    </xf>
    <xf numFmtId="0" fontId="3" fillId="0" borderId="37" xfId="1" applyFont="1" applyFill="1" applyBorder="1" applyAlignment="1">
      <alignment horizontal="center" vertical="top"/>
    </xf>
    <xf numFmtId="0" fontId="2" fillId="0" borderId="37" xfId="1" applyFont="1" applyFill="1" applyBorder="1" applyAlignment="1">
      <alignment horizontal="center" vertical="top"/>
    </xf>
    <xf numFmtId="0" fontId="2" fillId="0" borderId="37" xfId="1" applyFont="1" applyFill="1" applyBorder="1" applyAlignment="1">
      <alignment horizontal="center" vertical="top" wrapText="1"/>
    </xf>
    <xf numFmtId="165" fontId="2" fillId="0" borderId="0" xfId="2" applyNumberFormat="1" applyFont="1" applyFill="1" applyAlignment="1">
      <alignment horizontal="center" vertical="top" wrapText="1"/>
    </xf>
    <xf numFmtId="0" fontId="2" fillId="0" borderId="29" xfId="1" applyFont="1" applyFill="1" applyBorder="1" applyAlignment="1">
      <alignment vertical="top"/>
    </xf>
    <xf numFmtId="0" fontId="3" fillId="0" borderId="38" xfId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top" wrapText="1"/>
    </xf>
    <xf numFmtId="164" fontId="3" fillId="0" borderId="38" xfId="2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top"/>
    </xf>
    <xf numFmtId="164" fontId="6" fillId="0" borderId="14" xfId="2" applyFont="1" applyFill="1" applyBorder="1" applyAlignment="1">
      <alignment horizontal="center" vertical="top"/>
    </xf>
    <xf numFmtId="0" fontId="3" fillId="0" borderId="16" xfId="1" applyFont="1" applyFill="1" applyBorder="1" applyAlignment="1">
      <alignment horizontal="center" vertical="top" wrapText="1"/>
    </xf>
    <xf numFmtId="164" fontId="3" fillId="0" borderId="16" xfId="2" applyFont="1" applyFill="1" applyBorder="1" applyAlignment="1">
      <alignment horizontal="center" vertical="top" wrapText="1"/>
    </xf>
    <xf numFmtId="0" fontId="2" fillId="0" borderId="18" xfId="1" applyFont="1" applyFill="1" applyBorder="1" applyAlignment="1">
      <alignment horizontal="center" vertical="top"/>
    </xf>
    <xf numFmtId="49" fontId="2" fillId="0" borderId="18" xfId="1" applyNumberFormat="1" applyFont="1" applyFill="1" applyBorder="1" applyAlignment="1">
      <alignment horizontal="center" vertical="top" wrapText="1"/>
    </xf>
    <xf numFmtId="164" fontId="2" fillId="0" borderId="18" xfId="2" applyFont="1" applyFill="1" applyBorder="1" applyAlignment="1">
      <alignment horizontal="center" vertical="top" wrapText="1"/>
    </xf>
    <xf numFmtId="166" fontId="2" fillId="0" borderId="18" xfId="70" applyNumberFormat="1" applyFont="1" applyFill="1" applyBorder="1" applyAlignment="1">
      <alignment horizontal="center" vertical="top"/>
    </xf>
    <xf numFmtId="0" fontId="2" fillId="0" borderId="56" xfId="1" applyFont="1" applyFill="1" applyBorder="1" applyAlignment="1">
      <alignment horizontal="center" vertical="top" wrapText="1"/>
    </xf>
    <xf numFmtId="164" fontId="2" fillId="0" borderId="56" xfId="2" applyFont="1" applyFill="1" applyBorder="1" applyAlignment="1">
      <alignment vertical="top" wrapText="1"/>
    </xf>
    <xf numFmtId="0" fontId="7" fillId="0" borderId="18" xfId="1" applyFont="1" applyFill="1" applyBorder="1" applyAlignment="1">
      <alignment horizontal="center" vertical="top" wrapText="1"/>
    </xf>
    <xf numFmtId="164" fontId="7" fillId="0" borderId="18" xfId="2" applyFont="1" applyFill="1" applyBorder="1" applyAlignment="1">
      <alignment vertical="top" wrapText="1"/>
    </xf>
    <xf numFmtId="164" fontId="7" fillId="0" borderId="18" xfId="60" applyFont="1" applyFill="1" applyBorder="1" applyAlignment="1">
      <alignment vertical="top" wrapText="1"/>
    </xf>
    <xf numFmtId="166" fontId="7" fillId="0" borderId="18" xfId="2" applyNumberFormat="1" applyFont="1" applyFill="1" applyBorder="1" applyAlignment="1">
      <alignment vertical="top" wrapText="1"/>
    </xf>
    <xf numFmtId="0" fontId="2" fillId="0" borderId="18" xfId="1" applyFont="1" applyFill="1" applyBorder="1" applyAlignment="1">
      <alignment horizontal="center" vertical="top" wrapText="1"/>
    </xf>
    <xf numFmtId="164" fontId="7" fillId="0" borderId="18" xfId="60" applyFont="1" applyFill="1" applyBorder="1" applyAlignment="1">
      <alignment horizontal="center" vertical="top" wrapText="1"/>
    </xf>
    <xf numFmtId="166" fontId="7" fillId="0" borderId="18" xfId="70" applyNumberFormat="1" applyFont="1" applyFill="1" applyBorder="1" applyAlignment="1">
      <alignment horizontal="center" vertical="top"/>
    </xf>
    <xf numFmtId="166" fontId="2" fillId="0" borderId="18" xfId="70" applyNumberFormat="1" applyFont="1" applyBorder="1"/>
    <xf numFmtId="164" fontId="7" fillId="0" borderId="18" xfId="2" applyFont="1" applyFill="1" applyBorder="1" applyAlignment="1">
      <alignment horizontal="center" vertical="top" wrapText="1"/>
    </xf>
    <xf numFmtId="164" fontId="2" fillId="0" borderId="18" xfId="60" applyFont="1" applyFill="1" applyBorder="1" applyAlignment="1">
      <alignment vertical="top" wrapText="1"/>
    </xf>
    <xf numFmtId="49" fontId="7" fillId="0" borderId="18" xfId="1" applyNumberFormat="1" applyFont="1" applyFill="1" applyBorder="1" applyAlignment="1">
      <alignment horizontal="center" vertical="top" wrapText="1"/>
    </xf>
    <xf numFmtId="164" fontId="7" fillId="0" borderId="18" xfId="60" applyFont="1" applyFill="1" applyBorder="1" applyAlignment="1">
      <alignment horizontal="left" vertical="top" wrapText="1"/>
    </xf>
    <xf numFmtId="164" fontId="8" fillId="0" borderId="18" xfId="60" applyFont="1" applyFill="1" applyBorder="1" applyAlignment="1">
      <alignment horizontal="center" vertical="top" wrapText="1"/>
    </xf>
    <xf numFmtId="164" fontId="7" fillId="0" borderId="18" xfId="60" applyFont="1" applyFill="1" applyBorder="1" applyAlignment="1">
      <alignment horizontal="left" vertical="top"/>
    </xf>
    <xf numFmtId="0" fontId="7" fillId="0" borderId="56" xfId="1" applyFont="1" applyFill="1" applyBorder="1" applyAlignment="1">
      <alignment horizontal="center" vertical="top" wrapText="1"/>
    </xf>
    <xf numFmtId="164" fontId="7" fillId="0" borderId="56" xfId="60" applyFont="1" applyFill="1" applyBorder="1" applyAlignment="1">
      <alignment horizontal="center" vertical="top" wrapText="1"/>
    </xf>
    <xf numFmtId="166" fontId="7" fillId="0" borderId="18" xfId="70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top" wrapText="1"/>
    </xf>
    <xf numFmtId="166" fontId="2" fillId="0" borderId="14" xfId="70" applyNumberFormat="1" applyFont="1" applyFill="1" applyBorder="1" applyAlignment="1">
      <alignment horizontal="center" vertical="top"/>
    </xf>
    <xf numFmtId="164" fontId="2" fillId="0" borderId="18" xfId="2" applyFont="1" applyFill="1" applyBorder="1" applyAlignment="1">
      <alignment vertical="top" wrapText="1"/>
    </xf>
    <xf numFmtId="0" fontId="2" fillId="0" borderId="56" xfId="1" applyFont="1" applyFill="1" applyBorder="1" applyAlignment="1">
      <alignment vertical="top" wrapText="1"/>
    </xf>
    <xf numFmtId="164" fontId="2" fillId="0" borderId="56" xfId="2" applyFont="1" applyFill="1" applyBorder="1" applyAlignment="1">
      <alignment horizontal="center" vertical="top" wrapText="1"/>
    </xf>
    <xf numFmtId="0" fontId="2" fillId="0" borderId="18" xfId="1" applyFont="1" applyFill="1" applyBorder="1" applyAlignment="1">
      <alignment horizontal="left" vertical="top" wrapText="1"/>
    </xf>
    <xf numFmtId="164" fontId="7" fillId="0" borderId="14" xfId="2" applyFont="1" applyFill="1" applyBorder="1" applyAlignment="1">
      <alignment horizontal="center" vertical="top" wrapText="1"/>
    </xf>
    <xf numFmtId="164" fontId="7" fillId="0" borderId="57" xfId="2" applyFont="1" applyFill="1" applyBorder="1" applyAlignment="1">
      <alignment horizontal="center" vertical="top" wrapText="1"/>
    </xf>
    <xf numFmtId="164" fontId="2" fillId="0" borderId="38" xfId="2" applyFont="1" applyFill="1" applyBorder="1" applyAlignment="1">
      <alignment horizontal="center" vertical="top" wrapText="1"/>
    </xf>
    <xf numFmtId="9" fontId="2" fillId="0" borderId="0" xfId="2" applyNumberFormat="1" applyFont="1" applyFill="1" applyAlignment="1">
      <alignment horizontal="center" vertical="top" wrapText="1"/>
    </xf>
    <xf numFmtId="0" fontId="7" fillId="0" borderId="28" xfId="1" applyFont="1" applyFill="1" applyBorder="1" applyAlignment="1">
      <alignment horizontal="center" vertical="center"/>
    </xf>
    <xf numFmtId="0" fontId="45" fillId="0" borderId="0" xfId="1" applyFont="1" applyFill="1" applyAlignment="1">
      <alignment vertical="top"/>
    </xf>
    <xf numFmtId="0" fontId="45" fillId="0" borderId="0" xfId="1" applyFont="1" applyFill="1" applyAlignment="1">
      <alignment horizontal="center" vertical="top"/>
    </xf>
    <xf numFmtId="0" fontId="46" fillId="0" borderId="0" xfId="1" applyFont="1" applyFill="1" applyAlignment="1">
      <alignment vertical="top"/>
    </xf>
    <xf numFmtId="0" fontId="46" fillId="0" borderId="0" xfId="1" applyFont="1"/>
    <xf numFmtId="0" fontId="45" fillId="0" borderId="0" xfId="1" applyFont="1" applyFill="1" applyBorder="1" applyAlignment="1">
      <alignment vertical="top"/>
    </xf>
    <xf numFmtId="0" fontId="45" fillId="0" borderId="0" xfId="1" applyFont="1" applyFill="1" applyBorder="1" applyAlignment="1">
      <alignment horizontal="center" vertical="top"/>
    </xf>
    <xf numFmtId="164" fontId="6" fillId="0" borderId="58" xfId="2" applyFont="1" applyFill="1" applyBorder="1" applyAlignment="1">
      <alignment horizontal="center" vertical="top"/>
    </xf>
    <xf numFmtId="164" fontId="3" fillId="0" borderId="59" xfId="2" applyFont="1" applyFill="1" applyBorder="1" applyAlignment="1">
      <alignment horizontal="center" vertical="top" wrapText="1"/>
    </xf>
    <xf numFmtId="164" fontId="2" fillId="0" borderId="60" xfId="2" applyFont="1" applyFill="1" applyBorder="1" applyAlignment="1">
      <alignment horizontal="center" vertical="top" wrapText="1"/>
    </xf>
    <xf numFmtId="164" fontId="2" fillId="0" borderId="61" xfId="2" applyFont="1" applyFill="1" applyBorder="1" applyAlignment="1">
      <alignment vertical="top" wrapText="1"/>
    </xf>
    <xf numFmtId="164" fontId="7" fillId="0" borderId="60" xfId="2" applyFont="1" applyFill="1" applyBorder="1" applyAlignment="1">
      <alignment vertical="top" wrapText="1"/>
    </xf>
    <xf numFmtId="166" fontId="7" fillId="0" borderId="60" xfId="2" applyNumberFormat="1" applyFont="1" applyFill="1" applyBorder="1" applyAlignment="1">
      <alignment vertical="top" wrapText="1"/>
    </xf>
    <xf numFmtId="166" fontId="2" fillId="0" borderId="60" xfId="2" applyNumberFormat="1" applyFont="1" applyFill="1" applyBorder="1" applyAlignment="1">
      <alignment vertical="top" wrapText="1"/>
    </xf>
    <xf numFmtId="166" fontId="7" fillId="0" borderId="20" xfId="2" applyNumberFormat="1" applyFont="1" applyFill="1" applyBorder="1" applyAlignment="1">
      <alignment vertical="top" wrapText="1"/>
    </xf>
    <xf numFmtId="166" fontId="8" fillId="0" borderId="60" xfId="2" applyNumberFormat="1" applyFont="1" applyFill="1" applyBorder="1" applyAlignment="1">
      <alignment vertical="top" wrapText="1"/>
    </xf>
    <xf numFmtId="166" fontId="7" fillId="0" borderId="61" xfId="2" applyNumberFormat="1" applyFont="1" applyFill="1" applyBorder="1" applyAlignment="1">
      <alignment vertical="top" wrapText="1"/>
    </xf>
    <xf numFmtId="166" fontId="7" fillId="0" borderId="58" xfId="2" applyNumberFormat="1" applyFont="1" applyFill="1" applyBorder="1" applyAlignment="1">
      <alignment vertical="top" wrapText="1"/>
    </xf>
    <xf numFmtId="166" fontId="7" fillId="0" borderId="62" xfId="2" applyNumberFormat="1" applyFont="1" applyFill="1" applyBorder="1" applyAlignment="1">
      <alignment vertical="top" wrapText="1"/>
    </xf>
    <xf numFmtId="0" fontId="46" fillId="0" borderId="0" xfId="1" applyFont="1" applyFill="1" applyBorder="1" applyAlignment="1">
      <alignment vertical="top"/>
    </xf>
    <xf numFmtId="165" fontId="45" fillId="0" borderId="0" xfId="1" applyNumberFormat="1" applyFont="1" applyFill="1" applyBorder="1" applyAlignment="1">
      <alignment vertical="top"/>
    </xf>
    <xf numFmtId="164" fontId="45" fillId="0" borderId="0" xfId="1" applyNumberFormat="1" applyFont="1" applyFill="1" applyBorder="1" applyAlignment="1">
      <alignment vertical="top"/>
    </xf>
    <xf numFmtId="0" fontId="46" fillId="0" borderId="0" xfId="1" applyFont="1" applyBorder="1"/>
    <xf numFmtId="0" fontId="2" fillId="0" borderId="0" xfId="1" applyFont="1" applyFill="1" applyAlignment="1">
      <alignment horizontal="left" vertical="top"/>
    </xf>
    <xf numFmtId="0" fontId="44" fillId="0" borderId="28" xfId="1" applyFont="1" applyFill="1" applyBorder="1" applyAlignment="1">
      <alignment horizontal="left" vertical="top"/>
    </xf>
    <xf numFmtId="0" fontId="44" fillId="0" borderId="27" xfId="1" applyFont="1" applyFill="1" applyBorder="1" applyAlignment="1">
      <alignment horizontal="left" vertical="top"/>
    </xf>
    <xf numFmtId="0" fontId="7" fillId="0" borderId="28" xfId="1" applyFont="1" applyFill="1" applyBorder="1" applyAlignment="1">
      <alignment horizontal="left" vertical="top"/>
    </xf>
    <xf numFmtId="0" fontId="7" fillId="0" borderId="27" xfId="1" applyFont="1" applyFill="1" applyBorder="1" applyAlignment="1">
      <alignment horizontal="left" vertical="top"/>
    </xf>
    <xf numFmtId="49" fontId="2" fillId="0" borderId="28" xfId="1" applyNumberFormat="1" applyFont="1" applyFill="1" applyBorder="1" applyAlignment="1">
      <alignment horizontal="left" vertical="top"/>
    </xf>
    <xf numFmtId="49" fontId="2" fillId="0" borderId="27" xfId="1" applyNumberFormat="1" applyFont="1" applyFill="1" applyBorder="1" applyAlignment="1">
      <alignment horizontal="left" vertical="top"/>
    </xf>
    <xf numFmtId="0" fontId="2" fillId="0" borderId="28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top"/>
    </xf>
    <xf numFmtId="0" fontId="3" fillId="0" borderId="28" xfId="1" applyFont="1" applyFill="1" applyBorder="1" applyAlignment="1">
      <alignment horizontal="left" vertical="top"/>
    </xf>
    <xf numFmtId="0" fontId="3" fillId="0" borderId="27" xfId="1" applyFont="1" applyFill="1" applyBorder="1" applyAlignment="1">
      <alignment horizontal="left" vertical="top"/>
    </xf>
    <xf numFmtId="0" fontId="2" fillId="0" borderId="28" xfId="1" applyFont="1" applyFill="1" applyBorder="1" applyAlignment="1">
      <alignment horizontal="left" vertical="top"/>
    </xf>
    <xf numFmtId="0" fontId="2" fillId="0" borderId="27" xfId="1" applyFont="1" applyFill="1" applyBorder="1" applyAlignment="1">
      <alignment horizontal="left" vertical="top"/>
    </xf>
    <xf numFmtId="0" fontId="2" fillId="0" borderId="35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top" wrapText="1"/>
    </xf>
    <xf numFmtId="0" fontId="3" fillId="0" borderId="28" xfId="1" applyFont="1" applyFill="1" applyBorder="1" applyAlignment="1">
      <alignment horizontal="left" vertical="top" wrapText="1"/>
    </xf>
    <xf numFmtId="0" fontId="44" fillId="0" borderId="26" xfId="1" applyFont="1" applyFill="1" applyBorder="1" applyAlignment="1">
      <alignment horizontal="center" vertical="top" wrapText="1"/>
    </xf>
    <xf numFmtId="0" fontId="44" fillId="0" borderId="28" xfId="1" applyFont="1" applyFill="1" applyBorder="1" applyAlignment="1">
      <alignment horizontal="center" vertical="top" wrapText="1"/>
    </xf>
    <xf numFmtId="0" fontId="44" fillId="0" borderId="27" xfId="1" applyFont="1" applyFill="1" applyBorder="1" applyAlignment="1">
      <alignment horizontal="center" vertical="top" wrapText="1"/>
    </xf>
    <xf numFmtId="0" fontId="2" fillId="0" borderId="27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center" vertical="top"/>
    </xf>
    <xf numFmtId="0" fontId="6" fillId="0" borderId="14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top" wrapText="1"/>
    </xf>
    <xf numFmtId="0" fontId="3" fillId="0" borderId="53" xfId="1" applyFont="1" applyFill="1" applyBorder="1" applyAlignment="1">
      <alignment horizontal="center" vertical="top" wrapText="1"/>
    </xf>
    <xf numFmtId="164" fontId="3" fillId="0" borderId="54" xfId="2" applyFont="1" applyFill="1" applyBorder="1" applyAlignment="1">
      <alignment horizontal="center" vertical="center" wrapText="1"/>
    </xf>
    <xf numFmtId="164" fontId="3" fillId="0" borderId="55" xfId="2" applyFont="1" applyFill="1" applyBorder="1" applyAlignment="1">
      <alignment horizontal="center" vertical="center" wrapText="1"/>
    </xf>
  </cellXfs>
  <cellStyles count="67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 Currency (0)" xfId="29" xr:uid="{00000000-0005-0000-0000-000019000000}"/>
    <cellStyle name="Calc Currency (2)" xfId="30" xr:uid="{00000000-0005-0000-0000-00001A000000}"/>
    <cellStyle name="Calc Percent (0)" xfId="31" xr:uid="{00000000-0005-0000-0000-00001B000000}"/>
    <cellStyle name="Calc Percent (1)" xfId="32" xr:uid="{00000000-0005-0000-0000-00001C000000}"/>
    <cellStyle name="Calc Percent (2)" xfId="33" xr:uid="{00000000-0005-0000-0000-00001D000000}"/>
    <cellStyle name="Calc Units (0)" xfId="34" xr:uid="{00000000-0005-0000-0000-00001E000000}"/>
    <cellStyle name="Calc Units (1)" xfId="35" xr:uid="{00000000-0005-0000-0000-00001F000000}"/>
    <cellStyle name="Calc Units (2)" xfId="36" xr:uid="{00000000-0005-0000-0000-000020000000}"/>
    <cellStyle name="Calculation 2" xfId="37" xr:uid="{00000000-0005-0000-0000-000021000000}"/>
    <cellStyle name="Calculation 2 2" xfId="38" xr:uid="{00000000-0005-0000-0000-000022000000}"/>
    <cellStyle name="Calculation 2 3" xfId="39" xr:uid="{00000000-0005-0000-0000-000023000000}"/>
    <cellStyle name="Calculation 2 4" xfId="40" xr:uid="{00000000-0005-0000-0000-000024000000}"/>
    <cellStyle name="Check Cell 2" xfId="41" xr:uid="{00000000-0005-0000-0000-000025000000}"/>
    <cellStyle name="Comma [0] 2" xfId="42" xr:uid="{00000000-0005-0000-0000-000026000000}"/>
    <cellStyle name="Comma [0] 2 2" xfId="43" xr:uid="{00000000-0005-0000-0000-000027000000}"/>
    <cellStyle name="Comma [0] 2 2 2" xfId="44" xr:uid="{00000000-0005-0000-0000-000028000000}"/>
    <cellStyle name="Comma [0] 2 3" xfId="45" xr:uid="{00000000-0005-0000-0000-000029000000}"/>
    <cellStyle name="Comma [0] 2 4" xfId="46" xr:uid="{00000000-0005-0000-0000-00002A000000}"/>
    <cellStyle name="Comma [0] 2 5" xfId="47" xr:uid="{00000000-0005-0000-0000-00002B000000}"/>
    <cellStyle name="Comma [0] 2 6" xfId="48" xr:uid="{00000000-0005-0000-0000-00002C000000}"/>
    <cellStyle name="Comma [0] 27" xfId="49" xr:uid="{00000000-0005-0000-0000-00002D000000}"/>
    <cellStyle name="Comma [0] 3" xfId="50" xr:uid="{00000000-0005-0000-0000-00002E000000}"/>
    <cellStyle name="Comma [0] 3 2" xfId="51" xr:uid="{00000000-0005-0000-0000-00002F000000}"/>
    <cellStyle name="Comma [0] 3 3" xfId="2" xr:uid="{00000000-0005-0000-0000-000030000000}"/>
    <cellStyle name="Comma [0] 3 3 2" xfId="52" xr:uid="{00000000-0005-0000-0000-000031000000}"/>
    <cellStyle name="Comma [0] 3 3 2 2" xfId="53" xr:uid="{00000000-0005-0000-0000-000032000000}"/>
    <cellStyle name="Comma [0] 3 3 3" xfId="54" xr:uid="{00000000-0005-0000-0000-000033000000}"/>
    <cellStyle name="Comma [0] 3 4" xfId="55" xr:uid="{00000000-0005-0000-0000-000034000000}"/>
    <cellStyle name="Comma [0] 4" xfId="56" xr:uid="{00000000-0005-0000-0000-000035000000}"/>
    <cellStyle name="Comma [0] 4 2" xfId="57" xr:uid="{00000000-0005-0000-0000-000036000000}"/>
    <cellStyle name="Comma [0] 5" xfId="58" xr:uid="{00000000-0005-0000-0000-000037000000}"/>
    <cellStyle name="Comma [0] 5 2" xfId="59" xr:uid="{00000000-0005-0000-0000-000038000000}"/>
    <cellStyle name="Comma [0] 6" xfId="60" xr:uid="{00000000-0005-0000-0000-000039000000}"/>
    <cellStyle name="Comma [0] 6 2" xfId="61" xr:uid="{00000000-0005-0000-0000-00003A000000}"/>
    <cellStyle name="Comma [0] 6 2 2" xfId="62" xr:uid="{00000000-0005-0000-0000-00003B000000}"/>
    <cellStyle name="Comma [0] 6 3" xfId="63" xr:uid="{00000000-0005-0000-0000-00003C000000}"/>
    <cellStyle name="Comma [0] 7" xfId="64" xr:uid="{00000000-0005-0000-0000-00003D000000}"/>
    <cellStyle name="Comma [0] 7 2" xfId="65" xr:uid="{00000000-0005-0000-0000-00003E000000}"/>
    <cellStyle name="Comma [0] 8" xfId="66" xr:uid="{00000000-0005-0000-0000-00003F000000}"/>
    <cellStyle name="Comma [00]" xfId="67" xr:uid="{00000000-0005-0000-0000-000040000000}"/>
    <cellStyle name="Comma 10" xfId="68" xr:uid="{00000000-0005-0000-0000-000041000000}"/>
    <cellStyle name="Comma 10 2" xfId="69" xr:uid="{00000000-0005-0000-0000-000042000000}"/>
    <cellStyle name="Comma 11" xfId="70" xr:uid="{00000000-0005-0000-0000-000043000000}"/>
    <cellStyle name="Comma 12" xfId="71" xr:uid="{00000000-0005-0000-0000-000044000000}"/>
    <cellStyle name="Comma 2" xfId="3" xr:uid="{00000000-0005-0000-0000-000045000000}"/>
    <cellStyle name="Comma 2 2" xfId="72" xr:uid="{00000000-0005-0000-0000-000046000000}"/>
    <cellStyle name="Comma 2 2 2" xfId="73" xr:uid="{00000000-0005-0000-0000-000047000000}"/>
    <cellStyle name="Comma 2 2 3" xfId="74" xr:uid="{00000000-0005-0000-0000-000048000000}"/>
    <cellStyle name="Comma 2 3" xfId="75" xr:uid="{00000000-0005-0000-0000-000049000000}"/>
    <cellStyle name="Comma 2 4" xfId="76" xr:uid="{00000000-0005-0000-0000-00004A000000}"/>
    <cellStyle name="Comma 2 5" xfId="77" xr:uid="{00000000-0005-0000-0000-00004B000000}"/>
    <cellStyle name="Comma 2 6" xfId="78" xr:uid="{00000000-0005-0000-0000-00004C000000}"/>
    <cellStyle name="Comma 3" xfId="79" xr:uid="{00000000-0005-0000-0000-00004D000000}"/>
    <cellStyle name="Comma 3 10" xfId="80" xr:uid="{00000000-0005-0000-0000-00004E000000}"/>
    <cellStyle name="Comma 3 10 2" xfId="81" xr:uid="{00000000-0005-0000-0000-00004F000000}"/>
    <cellStyle name="Comma 3 11" xfId="82" xr:uid="{00000000-0005-0000-0000-000050000000}"/>
    <cellStyle name="Comma 3 11 2" xfId="83" xr:uid="{00000000-0005-0000-0000-000051000000}"/>
    <cellStyle name="Comma 3 12" xfId="84" xr:uid="{00000000-0005-0000-0000-000052000000}"/>
    <cellStyle name="Comma 3 12 2" xfId="85" xr:uid="{00000000-0005-0000-0000-000053000000}"/>
    <cellStyle name="Comma 3 13" xfId="86" xr:uid="{00000000-0005-0000-0000-000054000000}"/>
    <cellStyle name="Comma 3 13 2" xfId="87" xr:uid="{00000000-0005-0000-0000-000055000000}"/>
    <cellStyle name="Comma 3 14" xfId="88" xr:uid="{00000000-0005-0000-0000-000056000000}"/>
    <cellStyle name="Comma 3 14 2" xfId="89" xr:uid="{00000000-0005-0000-0000-000057000000}"/>
    <cellStyle name="Comma 3 15" xfId="90" xr:uid="{00000000-0005-0000-0000-000058000000}"/>
    <cellStyle name="Comma 3 15 2" xfId="91" xr:uid="{00000000-0005-0000-0000-000059000000}"/>
    <cellStyle name="Comma 3 16" xfId="92" xr:uid="{00000000-0005-0000-0000-00005A000000}"/>
    <cellStyle name="Comma 3 16 2" xfId="93" xr:uid="{00000000-0005-0000-0000-00005B000000}"/>
    <cellStyle name="Comma 3 17" xfId="94" xr:uid="{00000000-0005-0000-0000-00005C000000}"/>
    <cellStyle name="Comma 3 17 2" xfId="95" xr:uid="{00000000-0005-0000-0000-00005D000000}"/>
    <cellStyle name="Comma 3 18" xfId="96" xr:uid="{00000000-0005-0000-0000-00005E000000}"/>
    <cellStyle name="Comma 3 18 2" xfId="97" xr:uid="{00000000-0005-0000-0000-00005F000000}"/>
    <cellStyle name="Comma 3 19" xfId="98" xr:uid="{00000000-0005-0000-0000-000060000000}"/>
    <cellStyle name="Comma 3 19 2" xfId="99" xr:uid="{00000000-0005-0000-0000-000061000000}"/>
    <cellStyle name="Comma 3 2" xfId="100" xr:uid="{00000000-0005-0000-0000-000062000000}"/>
    <cellStyle name="Comma 3 2 2" xfId="101" xr:uid="{00000000-0005-0000-0000-000063000000}"/>
    <cellStyle name="Comma 3 20" xfId="102" xr:uid="{00000000-0005-0000-0000-000064000000}"/>
    <cellStyle name="Comma 3 20 2" xfId="103" xr:uid="{00000000-0005-0000-0000-000065000000}"/>
    <cellStyle name="Comma 3 21" xfId="104" xr:uid="{00000000-0005-0000-0000-000066000000}"/>
    <cellStyle name="Comma 3 21 2" xfId="105" xr:uid="{00000000-0005-0000-0000-000067000000}"/>
    <cellStyle name="Comma 3 22" xfId="106" xr:uid="{00000000-0005-0000-0000-000068000000}"/>
    <cellStyle name="Comma 3 22 2" xfId="107" xr:uid="{00000000-0005-0000-0000-000069000000}"/>
    <cellStyle name="Comma 3 23" xfId="108" xr:uid="{00000000-0005-0000-0000-00006A000000}"/>
    <cellStyle name="Comma 3 23 2" xfId="109" xr:uid="{00000000-0005-0000-0000-00006B000000}"/>
    <cellStyle name="Comma 3 24" xfId="110" xr:uid="{00000000-0005-0000-0000-00006C000000}"/>
    <cellStyle name="Comma 3 24 2" xfId="111" xr:uid="{00000000-0005-0000-0000-00006D000000}"/>
    <cellStyle name="Comma 3 25" xfId="112" xr:uid="{00000000-0005-0000-0000-00006E000000}"/>
    <cellStyle name="Comma 3 25 2" xfId="113" xr:uid="{00000000-0005-0000-0000-00006F000000}"/>
    <cellStyle name="Comma 3 26" xfId="114" xr:uid="{00000000-0005-0000-0000-000070000000}"/>
    <cellStyle name="Comma 3 26 2" xfId="115" xr:uid="{00000000-0005-0000-0000-000071000000}"/>
    <cellStyle name="Comma 3 27" xfId="116" xr:uid="{00000000-0005-0000-0000-000072000000}"/>
    <cellStyle name="Comma 3 27 2" xfId="117" xr:uid="{00000000-0005-0000-0000-000073000000}"/>
    <cellStyle name="Comma 3 28" xfId="118" xr:uid="{00000000-0005-0000-0000-000074000000}"/>
    <cellStyle name="Comma 3 28 2" xfId="119" xr:uid="{00000000-0005-0000-0000-000075000000}"/>
    <cellStyle name="Comma 3 29" xfId="120" xr:uid="{00000000-0005-0000-0000-000076000000}"/>
    <cellStyle name="Comma 3 29 2" xfId="121" xr:uid="{00000000-0005-0000-0000-000077000000}"/>
    <cellStyle name="Comma 3 3" xfId="122" xr:uid="{00000000-0005-0000-0000-000078000000}"/>
    <cellStyle name="Comma 3 3 2" xfId="123" xr:uid="{00000000-0005-0000-0000-000079000000}"/>
    <cellStyle name="Comma 3 30" xfId="124" xr:uid="{00000000-0005-0000-0000-00007A000000}"/>
    <cellStyle name="Comma 3 30 2" xfId="125" xr:uid="{00000000-0005-0000-0000-00007B000000}"/>
    <cellStyle name="Comma 3 31" xfId="126" xr:uid="{00000000-0005-0000-0000-00007C000000}"/>
    <cellStyle name="Comma 3 31 2" xfId="127" xr:uid="{00000000-0005-0000-0000-00007D000000}"/>
    <cellStyle name="Comma 3 32" xfId="128" xr:uid="{00000000-0005-0000-0000-00007E000000}"/>
    <cellStyle name="Comma 3 32 2" xfId="129" xr:uid="{00000000-0005-0000-0000-00007F000000}"/>
    <cellStyle name="Comma 3 33" xfId="130" xr:uid="{00000000-0005-0000-0000-000080000000}"/>
    <cellStyle name="Comma 3 33 2" xfId="131" xr:uid="{00000000-0005-0000-0000-000081000000}"/>
    <cellStyle name="Comma 3 34" xfId="132" xr:uid="{00000000-0005-0000-0000-000082000000}"/>
    <cellStyle name="Comma 3 34 2" xfId="133" xr:uid="{00000000-0005-0000-0000-000083000000}"/>
    <cellStyle name="Comma 3 35" xfId="134" xr:uid="{00000000-0005-0000-0000-000084000000}"/>
    <cellStyle name="Comma 3 35 2" xfId="135" xr:uid="{00000000-0005-0000-0000-000085000000}"/>
    <cellStyle name="Comma 3 36" xfId="136" xr:uid="{00000000-0005-0000-0000-000086000000}"/>
    <cellStyle name="Comma 3 36 2" xfId="137" xr:uid="{00000000-0005-0000-0000-000087000000}"/>
    <cellStyle name="Comma 3 37" xfId="138" xr:uid="{00000000-0005-0000-0000-000088000000}"/>
    <cellStyle name="Comma 3 37 2" xfId="139" xr:uid="{00000000-0005-0000-0000-000089000000}"/>
    <cellStyle name="Comma 3 38" xfId="140" xr:uid="{00000000-0005-0000-0000-00008A000000}"/>
    <cellStyle name="Comma 3 38 2" xfId="141" xr:uid="{00000000-0005-0000-0000-00008B000000}"/>
    <cellStyle name="Comma 3 39" xfId="142" xr:uid="{00000000-0005-0000-0000-00008C000000}"/>
    <cellStyle name="Comma 3 39 2" xfId="143" xr:uid="{00000000-0005-0000-0000-00008D000000}"/>
    <cellStyle name="Comma 3 4" xfId="144" xr:uid="{00000000-0005-0000-0000-00008E000000}"/>
    <cellStyle name="Comma 3 4 2" xfId="145" xr:uid="{00000000-0005-0000-0000-00008F000000}"/>
    <cellStyle name="Comma 3 40" xfId="146" xr:uid="{00000000-0005-0000-0000-000090000000}"/>
    <cellStyle name="Comma 3 40 2" xfId="147" xr:uid="{00000000-0005-0000-0000-000091000000}"/>
    <cellStyle name="Comma 3 41" xfId="148" xr:uid="{00000000-0005-0000-0000-000092000000}"/>
    <cellStyle name="Comma 3 41 2" xfId="149" xr:uid="{00000000-0005-0000-0000-000093000000}"/>
    <cellStyle name="Comma 3 42" xfId="150" xr:uid="{00000000-0005-0000-0000-000094000000}"/>
    <cellStyle name="Comma 3 42 2" xfId="151" xr:uid="{00000000-0005-0000-0000-000095000000}"/>
    <cellStyle name="Comma 3 43" xfId="152" xr:uid="{00000000-0005-0000-0000-000096000000}"/>
    <cellStyle name="Comma 3 43 2" xfId="153" xr:uid="{00000000-0005-0000-0000-000097000000}"/>
    <cellStyle name="Comma 3 44" xfId="154" xr:uid="{00000000-0005-0000-0000-000098000000}"/>
    <cellStyle name="Comma 3 44 2" xfId="155" xr:uid="{00000000-0005-0000-0000-000099000000}"/>
    <cellStyle name="Comma 3 45" xfId="156" xr:uid="{00000000-0005-0000-0000-00009A000000}"/>
    <cellStyle name="Comma 3 45 2" xfId="157" xr:uid="{00000000-0005-0000-0000-00009B000000}"/>
    <cellStyle name="Comma 3 46" xfId="158" xr:uid="{00000000-0005-0000-0000-00009C000000}"/>
    <cellStyle name="Comma 3 46 2" xfId="159" xr:uid="{00000000-0005-0000-0000-00009D000000}"/>
    <cellStyle name="Comma 3 47" xfId="160" xr:uid="{00000000-0005-0000-0000-00009E000000}"/>
    <cellStyle name="Comma 3 47 2" xfId="161" xr:uid="{00000000-0005-0000-0000-00009F000000}"/>
    <cellStyle name="Comma 3 48" xfId="162" xr:uid="{00000000-0005-0000-0000-0000A0000000}"/>
    <cellStyle name="Comma 3 48 2" xfId="163" xr:uid="{00000000-0005-0000-0000-0000A1000000}"/>
    <cellStyle name="Comma 3 49" xfId="164" xr:uid="{00000000-0005-0000-0000-0000A2000000}"/>
    <cellStyle name="Comma 3 49 2" xfId="165" xr:uid="{00000000-0005-0000-0000-0000A3000000}"/>
    <cellStyle name="Comma 3 5" xfId="166" xr:uid="{00000000-0005-0000-0000-0000A4000000}"/>
    <cellStyle name="Comma 3 5 2" xfId="167" xr:uid="{00000000-0005-0000-0000-0000A5000000}"/>
    <cellStyle name="Comma 3 50" xfId="168" xr:uid="{00000000-0005-0000-0000-0000A6000000}"/>
    <cellStyle name="Comma 3 50 2" xfId="169" xr:uid="{00000000-0005-0000-0000-0000A7000000}"/>
    <cellStyle name="Comma 3 51" xfId="170" xr:uid="{00000000-0005-0000-0000-0000A8000000}"/>
    <cellStyle name="Comma 3 51 2" xfId="171" xr:uid="{00000000-0005-0000-0000-0000A9000000}"/>
    <cellStyle name="Comma 3 52" xfId="172" xr:uid="{00000000-0005-0000-0000-0000AA000000}"/>
    <cellStyle name="Comma 3 52 2" xfId="173" xr:uid="{00000000-0005-0000-0000-0000AB000000}"/>
    <cellStyle name="Comma 3 53" xfId="174" xr:uid="{00000000-0005-0000-0000-0000AC000000}"/>
    <cellStyle name="Comma 3 53 2" xfId="175" xr:uid="{00000000-0005-0000-0000-0000AD000000}"/>
    <cellStyle name="Comma 3 54" xfId="176" xr:uid="{00000000-0005-0000-0000-0000AE000000}"/>
    <cellStyle name="Comma 3 54 2" xfId="177" xr:uid="{00000000-0005-0000-0000-0000AF000000}"/>
    <cellStyle name="Comma 3 55" xfId="178" xr:uid="{00000000-0005-0000-0000-0000B0000000}"/>
    <cellStyle name="Comma 3 55 2" xfId="179" xr:uid="{00000000-0005-0000-0000-0000B1000000}"/>
    <cellStyle name="Comma 3 56" xfId="180" xr:uid="{00000000-0005-0000-0000-0000B2000000}"/>
    <cellStyle name="Comma 3 56 2" xfId="181" xr:uid="{00000000-0005-0000-0000-0000B3000000}"/>
    <cellStyle name="Comma 3 57" xfId="182" xr:uid="{00000000-0005-0000-0000-0000B4000000}"/>
    <cellStyle name="Comma 3 57 2" xfId="183" xr:uid="{00000000-0005-0000-0000-0000B5000000}"/>
    <cellStyle name="Comma 3 58" xfId="184" xr:uid="{00000000-0005-0000-0000-0000B6000000}"/>
    <cellStyle name="Comma 3 58 2" xfId="185" xr:uid="{00000000-0005-0000-0000-0000B7000000}"/>
    <cellStyle name="Comma 3 59" xfId="186" xr:uid="{00000000-0005-0000-0000-0000B8000000}"/>
    <cellStyle name="Comma 3 59 2" xfId="187" xr:uid="{00000000-0005-0000-0000-0000B9000000}"/>
    <cellStyle name="Comma 3 6" xfId="188" xr:uid="{00000000-0005-0000-0000-0000BA000000}"/>
    <cellStyle name="Comma 3 6 2" xfId="189" xr:uid="{00000000-0005-0000-0000-0000BB000000}"/>
    <cellStyle name="Comma 3 60" xfId="190" xr:uid="{00000000-0005-0000-0000-0000BC000000}"/>
    <cellStyle name="Comma 3 60 2" xfId="191" xr:uid="{00000000-0005-0000-0000-0000BD000000}"/>
    <cellStyle name="Comma 3 61" xfId="192" xr:uid="{00000000-0005-0000-0000-0000BE000000}"/>
    <cellStyle name="Comma 3 61 2" xfId="193" xr:uid="{00000000-0005-0000-0000-0000BF000000}"/>
    <cellStyle name="Comma 3 62" xfId="194" xr:uid="{00000000-0005-0000-0000-0000C0000000}"/>
    <cellStyle name="Comma 3 62 2" xfId="195" xr:uid="{00000000-0005-0000-0000-0000C1000000}"/>
    <cellStyle name="Comma 3 63" xfId="196" xr:uid="{00000000-0005-0000-0000-0000C2000000}"/>
    <cellStyle name="Comma 3 63 2" xfId="197" xr:uid="{00000000-0005-0000-0000-0000C3000000}"/>
    <cellStyle name="Comma 3 64" xfId="198" xr:uid="{00000000-0005-0000-0000-0000C4000000}"/>
    <cellStyle name="Comma 3 64 2" xfId="199" xr:uid="{00000000-0005-0000-0000-0000C5000000}"/>
    <cellStyle name="Comma 3 65" xfId="200" xr:uid="{00000000-0005-0000-0000-0000C6000000}"/>
    <cellStyle name="Comma 3 65 2" xfId="201" xr:uid="{00000000-0005-0000-0000-0000C7000000}"/>
    <cellStyle name="Comma 3 66" xfId="202" xr:uid="{00000000-0005-0000-0000-0000C8000000}"/>
    <cellStyle name="Comma 3 66 2" xfId="203" xr:uid="{00000000-0005-0000-0000-0000C9000000}"/>
    <cellStyle name="Comma 3 67" xfId="204" xr:uid="{00000000-0005-0000-0000-0000CA000000}"/>
    <cellStyle name="Comma 3 67 2" xfId="205" xr:uid="{00000000-0005-0000-0000-0000CB000000}"/>
    <cellStyle name="Comma 3 68" xfId="206" xr:uid="{00000000-0005-0000-0000-0000CC000000}"/>
    <cellStyle name="Comma 3 68 2" xfId="207" xr:uid="{00000000-0005-0000-0000-0000CD000000}"/>
    <cellStyle name="Comma 3 7" xfId="208" xr:uid="{00000000-0005-0000-0000-0000CE000000}"/>
    <cellStyle name="Comma 3 7 2" xfId="209" xr:uid="{00000000-0005-0000-0000-0000CF000000}"/>
    <cellStyle name="Comma 3 8" xfId="210" xr:uid="{00000000-0005-0000-0000-0000D0000000}"/>
    <cellStyle name="Comma 3 8 2" xfId="211" xr:uid="{00000000-0005-0000-0000-0000D1000000}"/>
    <cellStyle name="Comma 3 9" xfId="212" xr:uid="{00000000-0005-0000-0000-0000D2000000}"/>
    <cellStyle name="Comma 3 9 2" xfId="213" xr:uid="{00000000-0005-0000-0000-0000D3000000}"/>
    <cellStyle name="Comma 4" xfId="214" xr:uid="{00000000-0005-0000-0000-0000D4000000}"/>
    <cellStyle name="Comma 4 2" xfId="215" xr:uid="{00000000-0005-0000-0000-0000D5000000}"/>
    <cellStyle name="Comma 4 3" xfId="216" xr:uid="{00000000-0005-0000-0000-0000D6000000}"/>
    <cellStyle name="Comma 5" xfId="217" xr:uid="{00000000-0005-0000-0000-0000D7000000}"/>
    <cellStyle name="Comma 5 2" xfId="218" xr:uid="{00000000-0005-0000-0000-0000D8000000}"/>
    <cellStyle name="Comma 6" xfId="219" xr:uid="{00000000-0005-0000-0000-0000D9000000}"/>
    <cellStyle name="Comma 6 2" xfId="220" xr:uid="{00000000-0005-0000-0000-0000DA000000}"/>
    <cellStyle name="Comma 7" xfId="221" xr:uid="{00000000-0005-0000-0000-0000DB000000}"/>
    <cellStyle name="Comma 7 2" xfId="222" xr:uid="{00000000-0005-0000-0000-0000DC000000}"/>
    <cellStyle name="Comma 7 3" xfId="223" xr:uid="{00000000-0005-0000-0000-0000DD000000}"/>
    <cellStyle name="Comma 8" xfId="224" xr:uid="{00000000-0005-0000-0000-0000DE000000}"/>
    <cellStyle name="Comma 8 2" xfId="225" xr:uid="{00000000-0005-0000-0000-0000DF000000}"/>
    <cellStyle name="Comma 9" xfId="226" xr:uid="{00000000-0005-0000-0000-0000E0000000}"/>
    <cellStyle name="Comma 9 2" xfId="227" xr:uid="{00000000-0005-0000-0000-0000E1000000}"/>
    <cellStyle name="Currency (0.00)" xfId="228" xr:uid="{00000000-0005-0000-0000-0000E2000000}"/>
    <cellStyle name="Currency (0.00) 2" xfId="229" xr:uid="{00000000-0005-0000-0000-0000E3000000}"/>
    <cellStyle name="Currency (0.00) 3" xfId="230" xr:uid="{00000000-0005-0000-0000-0000E4000000}"/>
    <cellStyle name="Currency [0] 2" xfId="231" xr:uid="{00000000-0005-0000-0000-0000E5000000}"/>
    <cellStyle name="Currency [00]" xfId="232" xr:uid="{00000000-0005-0000-0000-0000E6000000}"/>
    <cellStyle name="Date Short" xfId="233" xr:uid="{00000000-0005-0000-0000-0000E7000000}"/>
    <cellStyle name="Enter Currency (0)" xfId="234" xr:uid="{00000000-0005-0000-0000-0000E8000000}"/>
    <cellStyle name="Enter Currency (2)" xfId="235" xr:uid="{00000000-0005-0000-0000-0000E9000000}"/>
    <cellStyle name="Enter Units (0)" xfId="236" xr:uid="{00000000-0005-0000-0000-0000EA000000}"/>
    <cellStyle name="Enter Units (1)" xfId="237" xr:uid="{00000000-0005-0000-0000-0000EB000000}"/>
    <cellStyle name="Enter Units (2)" xfId="238" xr:uid="{00000000-0005-0000-0000-0000EC000000}"/>
    <cellStyle name="Explanatory Text 2" xfId="239" xr:uid="{00000000-0005-0000-0000-0000ED000000}"/>
    <cellStyle name="Good 2" xfId="240" xr:uid="{00000000-0005-0000-0000-0000EE000000}"/>
    <cellStyle name="Grey" xfId="241" xr:uid="{00000000-0005-0000-0000-0000EF000000}"/>
    <cellStyle name="Header1" xfId="242" xr:uid="{00000000-0005-0000-0000-0000F0000000}"/>
    <cellStyle name="Header2" xfId="243" xr:uid="{00000000-0005-0000-0000-0000F1000000}"/>
    <cellStyle name="Header2 2" xfId="244" xr:uid="{00000000-0005-0000-0000-0000F2000000}"/>
    <cellStyle name="Header2 3" xfId="245" xr:uid="{00000000-0005-0000-0000-0000F3000000}"/>
    <cellStyle name="Heading 1 2" xfId="246" xr:uid="{00000000-0005-0000-0000-0000F4000000}"/>
    <cellStyle name="Heading 2 2" xfId="247" xr:uid="{00000000-0005-0000-0000-0000F5000000}"/>
    <cellStyle name="Heading 3 2" xfId="248" xr:uid="{00000000-0005-0000-0000-0000F6000000}"/>
    <cellStyle name="Heading 4 2" xfId="249" xr:uid="{00000000-0005-0000-0000-0000F7000000}"/>
    <cellStyle name="Input [yellow]" xfId="250" xr:uid="{00000000-0005-0000-0000-0000F8000000}"/>
    <cellStyle name="Input [yellow] 2" xfId="251" xr:uid="{00000000-0005-0000-0000-0000F9000000}"/>
    <cellStyle name="Input [yellow] 3" xfId="252" xr:uid="{00000000-0005-0000-0000-0000FA000000}"/>
    <cellStyle name="Input 2" xfId="253" xr:uid="{00000000-0005-0000-0000-0000FB000000}"/>
    <cellStyle name="Input 2 2" xfId="254" xr:uid="{00000000-0005-0000-0000-0000FC000000}"/>
    <cellStyle name="Input 2 3" xfId="255" xr:uid="{00000000-0005-0000-0000-0000FD000000}"/>
    <cellStyle name="Input 2 4" xfId="256" xr:uid="{00000000-0005-0000-0000-0000FE000000}"/>
    <cellStyle name="Link Currency (0)" xfId="257" xr:uid="{00000000-0005-0000-0000-0000FF000000}"/>
    <cellStyle name="Link Currency (2)" xfId="258" xr:uid="{00000000-0005-0000-0000-000000010000}"/>
    <cellStyle name="Link Units (0)" xfId="259" xr:uid="{00000000-0005-0000-0000-000001010000}"/>
    <cellStyle name="Link Units (1)" xfId="260" xr:uid="{00000000-0005-0000-0000-000002010000}"/>
    <cellStyle name="Link Units (2)" xfId="261" xr:uid="{00000000-0005-0000-0000-000003010000}"/>
    <cellStyle name="Linked Cell 2" xfId="262" xr:uid="{00000000-0005-0000-0000-000004010000}"/>
    <cellStyle name="Neutral 2" xfId="263" xr:uid="{00000000-0005-0000-0000-000005010000}"/>
    <cellStyle name="Normal" xfId="0" builtinId="0"/>
    <cellStyle name="Normal - Style1" xfId="264" xr:uid="{00000000-0005-0000-0000-000007010000}"/>
    <cellStyle name="Normal 10" xfId="265" xr:uid="{00000000-0005-0000-0000-000008010000}"/>
    <cellStyle name="Normal 100" xfId="266" xr:uid="{00000000-0005-0000-0000-000009010000}"/>
    <cellStyle name="Normal 101" xfId="267" xr:uid="{00000000-0005-0000-0000-00000A010000}"/>
    <cellStyle name="Normal 102" xfId="268" xr:uid="{00000000-0005-0000-0000-00000B010000}"/>
    <cellStyle name="Normal 103" xfId="269" xr:uid="{00000000-0005-0000-0000-00000C010000}"/>
    <cellStyle name="Normal 104" xfId="270" xr:uid="{00000000-0005-0000-0000-00000D010000}"/>
    <cellStyle name="Normal 105" xfId="271" xr:uid="{00000000-0005-0000-0000-00000E010000}"/>
    <cellStyle name="Normal 106" xfId="272" xr:uid="{00000000-0005-0000-0000-00000F010000}"/>
    <cellStyle name="Normal 107" xfId="273" xr:uid="{00000000-0005-0000-0000-000010010000}"/>
    <cellStyle name="Normal 108" xfId="274" xr:uid="{00000000-0005-0000-0000-000011010000}"/>
    <cellStyle name="Normal 109" xfId="275" xr:uid="{00000000-0005-0000-0000-000012010000}"/>
    <cellStyle name="Normal 11" xfId="276" xr:uid="{00000000-0005-0000-0000-000013010000}"/>
    <cellStyle name="Normal 11 2" xfId="1" xr:uid="{00000000-0005-0000-0000-000014010000}"/>
    <cellStyle name="Normal 11 2 2" xfId="277" xr:uid="{00000000-0005-0000-0000-000015010000}"/>
    <cellStyle name="Normal 110" xfId="278" xr:uid="{00000000-0005-0000-0000-000016010000}"/>
    <cellStyle name="Normal 111" xfId="279" xr:uid="{00000000-0005-0000-0000-000017010000}"/>
    <cellStyle name="Normal 112" xfId="280" xr:uid="{00000000-0005-0000-0000-000018010000}"/>
    <cellStyle name="Normal 12" xfId="281" xr:uid="{00000000-0005-0000-0000-000019010000}"/>
    <cellStyle name="Normal 12 2" xfId="282" xr:uid="{00000000-0005-0000-0000-00001A010000}"/>
    <cellStyle name="Normal 13" xfId="283" xr:uid="{00000000-0005-0000-0000-00001B010000}"/>
    <cellStyle name="Normal 13 2" xfId="284" xr:uid="{00000000-0005-0000-0000-00001C010000}"/>
    <cellStyle name="Normal 13 2 2" xfId="285" xr:uid="{00000000-0005-0000-0000-00001D010000}"/>
    <cellStyle name="Normal 14" xfId="286" xr:uid="{00000000-0005-0000-0000-00001E010000}"/>
    <cellStyle name="Normal 14 2" xfId="287" xr:uid="{00000000-0005-0000-0000-00001F010000}"/>
    <cellStyle name="Normal 15" xfId="288" xr:uid="{00000000-0005-0000-0000-000020010000}"/>
    <cellStyle name="Normal 16" xfId="289" xr:uid="{00000000-0005-0000-0000-000021010000}"/>
    <cellStyle name="Normal 16 2" xfId="290" xr:uid="{00000000-0005-0000-0000-000022010000}"/>
    <cellStyle name="Normal 17" xfId="291" xr:uid="{00000000-0005-0000-0000-000023010000}"/>
    <cellStyle name="Normal 18" xfId="292" xr:uid="{00000000-0005-0000-0000-000024010000}"/>
    <cellStyle name="Normal 18 2" xfId="293" xr:uid="{00000000-0005-0000-0000-000025010000}"/>
    <cellStyle name="Normal 19" xfId="294" xr:uid="{00000000-0005-0000-0000-000026010000}"/>
    <cellStyle name="Normal 2" xfId="295" xr:uid="{00000000-0005-0000-0000-000027010000}"/>
    <cellStyle name="Normal 2 10" xfId="296" xr:uid="{00000000-0005-0000-0000-000028010000}"/>
    <cellStyle name="Normal 2 10 2" xfId="297" xr:uid="{00000000-0005-0000-0000-000029010000}"/>
    <cellStyle name="Normal 2 10 2 2" xfId="298" xr:uid="{00000000-0005-0000-0000-00002A010000}"/>
    <cellStyle name="Normal 2 10 3" xfId="299" xr:uid="{00000000-0005-0000-0000-00002B010000}"/>
    <cellStyle name="Normal 2 11" xfId="300" xr:uid="{00000000-0005-0000-0000-00002C010000}"/>
    <cellStyle name="Normal 2 11 2" xfId="301" xr:uid="{00000000-0005-0000-0000-00002D010000}"/>
    <cellStyle name="Normal 2 11 2 2" xfId="302" xr:uid="{00000000-0005-0000-0000-00002E010000}"/>
    <cellStyle name="Normal 2 11 2 2 2" xfId="303" xr:uid="{00000000-0005-0000-0000-00002F010000}"/>
    <cellStyle name="Normal 2 11 2 3" xfId="304" xr:uid="{00000000-0005-0000-0000-000030010000}"/>
    <cellStyle name="Normal 2 11 3" xfId="305" xr:uid="{00000000-0005-0000-0000-000031010000}"/>
    <cellStyle name="Normal 2 12" xfId="306" xr:uid="{00000000-0005-0000-0000-000032010000}"/>
    <cellStyle name="Normal 2 13" xfId="307" xr:uid="{00000000-0005-0000-0000-000033010000}"/>
    <cellStyle name="Normal 2 2" xfId="308" xr:uid="{00000000-0005-0000-0000-000034010000}"/>
    <cellStyle name="Normal 2 2 2" xfId="309" xr:uid="{00000000-0005-0000-0000-000035010000}"/>
    <cellStyle name="Normal 2 2 2 2" xfId="310" xr:uid="{00000000-0005-0000-0000-000036010000}"/>
    <cellStyle name="Normal 2 2 2 2 2" xfId="311" xr:uid="{00000000-0005-0000-0000-000037010000}"/>
    <cellStyle name="Normal 2 2 2 2 3" xfId="312" xr:uid="{00000000-0005-0000-0000-000038010000}"/>
    <cellStyle name="Normal 2 2 2 2 4" xfId="313" xr:uid="{00000000-0005-0000-0000-000039010000}"/>
    <cellStyle name="Normal 2 2 2 3" xfId="314" xr:uid="{00000000-0005-0000-0000-00003A010000}"/>
    <cellStyle name="Normal 2 2 2 4" xfId="315" xr:uid="{00000000-0005-0000-0000-00003B010000}"/>
    <cellStyle name="Normal 2 2 2 4 2" xfId="316" xr:uid="{00000000-0005-0000-0000-00003C010000}"/>
    <cellStyle name="Normal 2 2 2 5" xfId="317" xr:uid="{00000000-0005-0000-0000-00003D010000}"/>
    <cellStyle name="Normal 2 2 3" xfId="318" xr:uid="{00000000-0005-0000-0000-00003E010000}"/>
    <cellStyle name="Normal 2 2 3 2" xfId="319" xr:uid="{00000000-0005-0000-0000-00003F010000}"/>
    <cellStyle name="Normal 2 2 3 2 2" xfId="320" xr:uid="{00000000-0005-0000-0000-000040010000}"/>
    <cellStyle name="Normal 2 2 3 2 2 2" xfId="321" xr:uid="{00000000-0005-0000-0000-000041010000}"/>
    <cellStyle name="Normal 2 2 3 2 3" xfId="322" xr:uid="{00000000-0005-0000-0000-000042010000}"/>
    <cellStyle name="Normal 2 2 3 3" xfId="323" xr:uid="{00000000-0005-0000-0000-000043010000}"/>
    <cellStyle name="Normal 2 2 3 3 2" xfId="324" xr:uid="{00000000-0005-0000-0000-000044010000}"/>
    <cellStyle name="Normal 2 3" xfId="325" xr:uid="{00000000-0005-0000-0000-000045010000}"/>
    <cellStyle name="Normal 2 4" xfId="326" xr:uid="{00000000-0005-0000-0000-000046010000}"/>
    <cellStyle name="Normal 2 4 2" xfId="327" xr:uid="{00000000-0005-0000-0000-000047010000}"/>
    <cellStyle name="Normal 2 5" xfId="328" xr:uid="{00000000-0005-0000-0000-000048010000}"/>
    <cellStyle name="Normal 2 5 2" xfId="329" xr:uid="{00000000-0005-0000-0000-000049010000}"/>
    <cellStyle name="Normal 2 6" xfId="330" xr:uid="{00000000-0005-0000-0000-00004A010000}"/>
    <cellStyle name="Normal 2 6 2" xfId="331" xr:uid="{00000000-0005-0000-0000-00004B010000}"/>
    <cellStyle name="Normal 2 7" xfId="332" xr:uid="{00000000-0005-0000-0000-00004C010000}"/>
    <cellStyle name="Normal 2 7 2" xfId="333" xr:uid="{00000000-0005-0000-0000-00004D010000}"/>
    <cellStyle name="Normal 2 8" xfId="334" xr:uid="{00000000-0005-0000-0000-00004E010000}"/>
    <cellStyle name="Normal 2 8 2" xfId="335" xr:uid="{00000000-0005-0000-0000-00004F010000}"/>
    <cellStyle name="Normal 2 9" xfId="336" xr:uid="{00000000-0005-0000-0000-000050010000}"/>
    <cellStyle name="Normal 2 9 2" xfId="337" xr:uid="{00000000-0005-0000-0000-000051010000}"/>
    <cellStyle name="Normal 2_GAJI HONORER se-ITS" xfId="338" xr:uid="{00000000-0005-0000-0000-000052010000}"/>
    <cellStyle name="Normal 20" xfId="339" xr:uid="{00000000-0005-0000-0000-000053010000}"/>
    <cellStyle name="Normal 20 2" xfId="340" xr:uid="{00000000-0005-0000-0000-000054010000}"/>
    <cellStyle name="Normal 21" xfId="341" xr:uid="{00000000-0005-0000-0000-000055010000}"/>
    <cellStyle name="Normal 22" xfId="342" xr:uid="{00000000-0005-0000-0000-000056010000}"/>
    <cellStyle name="Normal 22 2" xfId="343" xr:uid="{00000000-0005-0000-0000-000057010000}"/>
    <cellStyle name="Normal 23" xfId="344" xr:uid="{00000000-0005-0000-0000-000058010000}"/>
    <cellStyle name="Normal 24" xfId="345" xr:uid="{00000000-0005-0000-0000-000059010000}"/>
    <cellStyle name="Normal 24 2" xfId="346" xr:uid="{00000000-0005-0000-0000-00005A010000}"/>
    <cellStyle name="Normal 25" xfId="347" xr:uid="{00000000-0005-0000-0000-00005B010000}"/>
    <cellStyle name="Normal 26" xfId="348" xr:uid="{00000000-0005-0000-0000-00005C010000}"/>
    <cellStyle name="Normal 26 2" xfId="349" xr:uid="{00000000-0005-0000-0000-00005D010000}"/>
    <cellStyle name="Normal 27" xfId="350" xr:uid="{00000000-0005-0000-0000-00005E010000}"/>
    <cellStyle name="Normal 28" xfId="351" xr:uid="{00000000-0005-0000-0000-00005F010000}"/>
    <cellStyle name="Normal 29" xfId="352" xr:uid="{00000000-0005-0000-0000-000060010000}"/>
    <cellStyle name="Normal 3" xfId="353" xr:uid="{00000000-0005-0000-0000-000061010000}"/>
    <cellStyle name="Normal 3 10" xfId="354" xr:uid="{00000000-0005-0000-0000-000062010000}"/>
    <cellStyle name="Normal 3 10 2" xfId="355" xr:uid="{00000000-0005-0000-0000-000063010000}"/>
    <cellStyle name="Normal 3 11" xfId="356" xr:uid="{00000000-0005-0000-0000-000064010000}"/>
    <cellStyle name="Normal 3 11 2" xfId="357" xr:uid="{00000000-0005-0000-0000-000065010000}"/>
    <cellStyle name="Normal 3 12" xfId="358" xr:uid="{00000000-0005-0000-0000-000066010000}"/>
    <cellStyle name="Normal 3 12 2" xfId="359" xr:uid="{00000000-0005-0000-0000-000067010000}"/>
    <cellStyle name="Normal 3 13" xfId="360" xr:uid="{00000000-0005-0000-0000-000068010000}"/>
    <cellStyle name="Normal 3 13 2" xfId="361" xr:uid="{00000000-0005-0000-0000-000069010000}"/>
    <cellStyle name="Normal 3 14" xfId="362" xr:uid="{00000000-0005-0000-0000-00006A010000}"/>
    <cellStyle name="Normal 3 14 2" xfId="363" xr:uid="{00000000-0005-0000-0000-00006B010000}"/>
    <cellStyle name="Normal 3 15" xfId="364" xr:uid="{00000000-0005-0000-0000-00006C010000}"/>
    <cellStyle name="Normal 3 15 2" xfId="365" xr:uid="{00000000-0005-0000-0000-00006D010000}"/>
    <cellStyle name="Normal 3 16" xfId="366" xr:uid="{00000000-0005-0000-0000-00006E010000}"/>
    <cellStyle name="Normal 3 16 2" xfId="367" xr:uid="{00000000-0005-0000-0000-00006F010000}"/>
    <cellStyle name="Normal 3 17" xfId="368" xr:uid="{00000000-0005-0000-0000-000070010000}"/>
    <cellStyle name="Normal 3 17 2" xfId="369" xr:uid="{00000000-0005-0000-0000-000071010000}"/>
    <cellStyle name="Normal 3 18" xfId="370" xr:uid="{00000000-0005-0000-0000-000072010000}"/>
    <cellStyle name="Normal 3 18 2" xfId="371" xr:uid="{00000000-0005-0000-0000-000073010000}"/>
    <cellStyle name="Normal 3 19" xfId="372" xr:uid="{00000000-0005-0000-0000-000074010000}"/>
    <cellStyle name="Normal 3 19 2" xfId="373" xr:uid="{00000000-0005-0000-0000-000075010000}"/>
    <cellStyle name="Normal 3 2" xfId="374" xr:uid="{00000000-0005-0000-0000-000076010000}"/>
    <cellStyle name="Normal 3 2 10" xfId="375" xr:uid="{00000000-0005-0000-0000-000077010000}"/>
    <cellStyle name="Normal 3 2 11" xfId="376" xr:uid="{00000000-0005-0000-0000-000078010000}"/>
    <cellStyle name="Normal 3 2 12" xfId="377" xr:uid="{00000000-0005-0000-0000-000079010000}"/>
    <cellStyle name="Normal 3 2 13" xfId="378" xr:uid="{00000000-0005-0000-0000-00007A010000}"/>
    <cellStyle name="Normal 3 2 14" xfId="379" xr:uid="{00000000-0005-0000-0000-00007B010000}"/>
    <cellStyle name="Normal 3 2 15" xfId="380" xr:uid="{00000000-0005-0000-0000-00007C010000}"/>
    <cellStyle name="Normal 3 2 16" xfId="381" xr:uid="{00000000-0005-0000-0000-00007D010000}"/>
    <cellStyle name="Normal 3 2 17" xfId="382" xr:uid="{00000000-0005-0000-0000-00007E010000}"/>
    <cellStyle name="Normal 3 2 18" xfId="383" xr:uid="{00000000-0005-0000-0000-00007F010000}"/>
    <cellStyle name="Normal 3 2 19" xfId="384" xr:uid="{00000000-0005-0000-0000-000080010000}"/>
    <cellStyle name="Normal 3 2 2" xfId="385" xr:uid="{00000000-0005-0000-0000-000081010000}"/>
    <cellStyle name="Normal 3 2 20" xfId="386" xr:uid="{00000000-0005-0000-0000-000082010000}"/>
    <cellStyle name="Normal 3 2 21" xfId="387" xr:uid="{00000000-0005-0000-0000-000083010000}"/>
    <cellStyle name="Normal 3 2 22" xfId="388" xr:uid="{00000000-0005-0000-0000-000084010000}"/>
    <cellStyle name="Normal 3 2 23" xfId="389" xr:uid="{00000000-0005-0000-0000-000085010000}"/>
    <cellStyle name="Normal 3 2 24" xfId="390" xr:uid="{00000000-0005-0000-0000-000086010000}"/>
    <cellStyle name="Normal 3 2 25" xfId="391" xr:uid="{00000000-0005-0000-0000-000087010000}"/>
    <cellStyle name="Normal 3 2 26" xfId="392" xr:uid="{00000000-0005-0000-0000-000088010000}"/>
    <cellStyle name="Normal 3 2 27" xfId="393" xr:uid="{00000000-0005-0000-0000-000089010000}"/>
    <cellStyle name="Normal 3 2 28" xfId="394" xr:uid="{00000000-0005-0000-0000-00008A010000}"/>
    <cellStyle name="Normal 3 2 29" xfId="395" xr:uid="{00000000-0005-0000-0000-00008B010000}"/>
    <cellStyle name="Normal 3 2 3" xfId="396" xr:uid="{00000000-0005-0000-0000-00008C010000}"/>
    <cellStyle name="Normal 3 2 30" xfId="397" xr:uid="{00000000-0005-0000-0000-00008D010000}"/>
    <cellStyle name="Normal 3 2 31" xfId="398" xr:uid="{00000000-0005-0000-0000-00008E010000}"/>
    <cellStyle name="Normal 3 2 32" xfId="399" xr:uid="{00000000-0005-0000-0000-00008F010000}"/>
    <cellStyle name="Normal 3 2 33" xfId="400" xr:uid="{00000000-0005-0000-0000-000090010000}"/>
    <cellStyle name="Normal 3 2 34" xfId="401" xr:uid="{00000000-0005-0000-0000-000091010000}"/>
    <cellStyle name="Normal 3 2 35" xfId="402" xr:uid="{00000000-0005-0000-0000-000092010000}"/>
    <cellStyle name="Normal 3 2 36" xfId="403" xr:uid="{00000000-0005-0000-0000-000093010000}"/>
    <cellStyle name="Normal 3 2 37" xfId="404" xr:uid="{00000000-0005-0000-0000-000094010000}"/>
    <cellStyle name="Normal 3 2 38" xfId="405" xr:uid="{00000000-0005-0000-0000-000095010000}"/>
    <cellStyle name="Normal 3 2 39" xfId="406" xr:uid="{00000000-0005-0000-0000-000096010000}"/>
    <cellStyle name="Normal 3 2 4" xfId="407" xr:uid="{00000000-0005-0000-0000-000097010000}"/>
    <cellStyle name="Normal 3 2 40" xfId="408" xr:uid="{00000000-0005-0000-0000-000098010000}"/>
    <cellStyle name="Normal 3 2 41" xfId="409" xr:uid="{00000000-0005-0000-0000-000099010000}"/>
    <cellStyle name="Normal 3 2 42" xfId="410" xr:uid="{00000000-0005-0000-0000-00009A010000}"/>
    <cellStyle name="Normal 3 2 43" xfId="411" xr:uid="{00000000-0005-0000-0000-00009B010000}"/>
    <cellStyle name="Normal 3 2 44" xfId="412" xr:uid="{00000000-0005-0000-0000-00009C010000}"/>
    <cellStyle name="Normal 3 2 45" xfId="413" xr:uid="{00000000-0005-0000-0000-00009D010000}"/>
    <cellStyle name="Normal 3 2 46" xfId="414" xr:uid="{00000000-0005-0000-0000-00009E010000}"/>
    <cellStyle name="Normal 3 2 47" xfId="415" xr:uid="{00000000-0005-0000-0000-00009F010000}"/>
    <cellStyle name="Normal 3 2 48" xfId="416" xr:uid="{00000000-0005-0000-0000-0000A0010000}"/>
    <cellStyle name="Normal 3 2 49" xfId="417" xr:uid="{00000000-0005-0000-0000-0000A1010000}"/>
    <cellStyle name="Normal 3 2 5" xfId="418" xr:uid="{00000000-0005-0000-0000-0000A2010000}"/>
    <cellStyle name="Normal 3 2 50" xfId="419" xr:uid="{00000000-0005-0000-0000-0000A3010000}"/>
    <cellStyle name="Normal 3 2 51" xfId="420" xr:uid="{00000000-0005-0000-0000-0000A4010000}"/>
    <cellStyle name="Normal 3 2 52" xfId="421" xr:uid="{00000000-0005-0000-0000-0000A5010000}"/>
    <cellStyle name="Normal 3 2 53" xfId="422" xr:uid="{00000000-0005-0000-0000-0000A6010000}"/>
    <cellStyle name="Normal 3 2 54" xfId="423" xr:uid="{00000000-0005-0000-0000-0000A7010000}"/>
    <cellStyle name="Normal 3 2 55" xfId="424" xr:uid="{00000000-0005-0000-0000-0000A8010000}"/>
    <cellStyle name="Normal 3 2 56" xfId="425" xr:uid="{00000000-0005-0000-0000-0000A9010000}"/>
    <cellStyle name="Normal 3 2 57" xfId="426" xr:uid="{00000000-0005-0000-0000-0000AA010000}"/>
    <cellStyle name="Normal 3 2 58" xfId="427" xr:uid="{00000000-0005-0000-0000-0000AB010000}"/>
    <cellStyle name="Normal 3 2 59" xfId="428" xr:uid="{00000000-0005-0000-0000-0000AC010000}"/>
    <cellStyle name="Normal 3 2 6" xfId="429" xr:uid="{00000000-0005-0000-0000-0000AD010000}"/>
    <cellStyle name="Normal 3 2 60" xfId="430" xr:uid="{00000000-0005-0000-0000-0000AE010000}"/>
    <cellStyle name="Normal 3 2 61" xfId="431" xr:uid="{00000000-0005-0000-0000-0000AF010000}"/>
    <cellStyle name="Normal 3 2 62" xfId="432" xr:uid="{00000000-0005-0000-0000-0000B0010000}"/>
    <cellStyle name="Normal 3 2 63" xfId="433" xr:uid="{00000000-0005-0000-0000-0000B1010000}"/>
    <cellStyle name="Normal 3 2 64" xfId="434" xr:uid="{00000000-0005-0000-0000-0000B2010000}"/>
    <cellStyle name="Normal 3 2 65" xfId="435" xr:uid="{00000000-0005-0000-0000-0000B3010000}"/>
    <cellStyle name="Normal 3 2 66" xfId="436" xr:uid="{00000000-0005-0000-0000-0000B4010000}"/>
    <cellStyle name="Normal 3 2 67" xfId="437" xr:uid="{00000000-0005-0000-0000-0000B5010000}"/>
    <cellStyle name="Normal 3 2 68" xfId="438" xr:uid="{00000000-0005-0000-0000-0000B6010000}"/>
    <cellStyle name="Normal 3 2 69" xfId="439" xr:uid="{00000000-0005-0000-0000-0000B7010000}"/>
    <cellStyle name="Normal 3 2 7" xfId="440" xr:uid="{00000000-0005-0000-0000-0000B8010000}"/>
    <cellStyle name="Normal 3 2 8" xfId="441" xr:uid="{00000000-0005-0000-0000-0000B9010000}"/>
    <cellStyle name="Normal 3 2 9" xfId="442" xr:uid="{00000000-0005-0000-0000-0000BA010000}"/>
    <cellStyle name="Normal 3 20" xfId="443" xr:uid="{00000000-0005-0000-0000-0000BB010000}"/>
    <cellStyle name="Normal 3 20 2" xfId="444" xr:uid="{00000000-0005-0000-0000-0000BC010000}"/>
    <cellStyle name="Normal 3 21" xfId="445" xr:uid="{00000000-0005-0000-0000-0000BD010000}"/>
    <cellStyle name="Normal 3 21 2" xfId="446" xr:uid="{00000000-0005-0000-0000-0000BE010000}"/>
    <cellStyle name="Normal 3 22" xfId="447" xr:uid="{00000000-0005-0000-0000-0000BF010000}"/>
    <cellStyle name="Normal 3 22 2" xfId="448" xr:uid="{00000000-0005-0000-0000-0000C0010000}"/>
    <cellStyle name="Normal 3 23" xfId="449" xr:uid="{00000000-0005-0000-0000-0000C1010000}"/>
    <cellStyle name="Normal 3 23 2" xfId="450" xr:uid="{00000000-0005-0000-0000-0000C2010000}"/>
    <cellStyle name="Normal 3 24" xfId="451" xr:uid="{00000000-0005-0000-0000-0000C3010000}"/>
    <cellStyle name="Normal 3 24 2" xfId="452" xr:uid="{00000000-0005-0000-0000-0000C4010000}"/>
    <cellStyle name="Normal 3 25" xfId="453" xr:uid="{00000000-0005-0000-0000-0000C5010000}"/>
    <cellStyle name="Normal 3 25 2" xfId="454" xr:uid="{00000000-0005-0000-0000-0000C6010000}"/>
    <cellStyle name="Normal 3 26" xfId="455" xr:uid="{00000000-0005-0000-0000-0000C7010000}"/>
    <cellStyle name="Normal 3 26 2" xfId="456" xr:uid="{00000000-0005-0000-0000-0000C8010000}"/>
    <cellStyle name="Normal 3 27" xfId="457" xr:uid="{00000000-0005-0000-0000-0000C9010000}"/>
    <cellStyle name="Normal 3 27 2" xfId="458" xr:uid="{00000000-0005-0000-0000-0000CA010000}"/>
    <cellStyle name="Normal 3 28" xfId="459" xr:uid="{00000000-0005-0000-0000-0000CB010000}"/>
    <cellStyle name="Normal 3 28 2" xfId="460" xr:uid="{00000000-0005-0000-0000-0000CC010000}"/>
    <cellStyle name="Normal 3 29" xfId="461" xr:uid="{00000000-0005-0000-0000-0000CD010000}"/>
    <cellStyle name="Normal 3 29 2" xfId="462" xr:uid="{00000000-0005-0000-0000-0000CE010000}"/>
    <cellStyle name="Normal 3 3" xfId="463" xr:uid="{00000000-0005-0000-0000-0000CF010000}"/>
    <cellStyle name="Normal 3 30" xfId="464" xr:uid="{00000000-0005-0000-0000-0000D0010000}"/>
    <cellStyle name="Normal 3 30 2" xfId="465" xr:uid="{00000000-0005-0000-0000-0000D1010000}"/>
    <cellStyle name="Normal 3 31" xfId="466" xr:uid="{00000000-0005-0000-0000-0000D2010000}"/>
    <cellStyle name="Normal 3 31 2" xfId="467" xr:uid="{00000000-0005-0000-0000-0000D3010000}"/>
    <cellStyle name="Normal 3 32" xfId="468" xr:uid="{00000000-0005-0000-0000-0000D4010000}"/>
    <cellStyle name="Normal 3 32 2" xfId="469" xr:uid="{00000000-0005-0000-0000-0000D5010000}"/>
    <cellStyle name="Normal 3 33" xfId="470" xr:uid="{00000000-0005-0000-0000-0000D6010000}"/>
    <cellStyle name="Normal 3 33 2" xfId="471" xr:uid="{00000000-0005-0000-0000-0000D7010000}"/>
    <cellStyle name="Normal 3 34" xfId="472" xr:uid="{00000000-0005-0000-0000-0000D8010000}"/>
    <cellStyle name="Normal 3 34 2" xfId="473" xr:uid="{00000000-0005-0000-0000-0000D9010000}"/>
    <cellStyle name="Normal 3 35" xfId="474" xr:uid="{00000000-0005-0000-0000-0000DA010000}"/>
    <cellStyle name="Normal 3 35 2" xfId="475" xr:uid="{00000000-0005-0000-0000-0000DB010000}"/>
    <cellStyle name="Normal 3 36" xfId="476" xr:uid="{00000000-0005-0000-0000-0000DC010000}"/>
    <cellStyle name="Normal 3 36 2" xfId="477" xr:uid="{00000000-0005-0000-0000-0000DD010000}"/>
    <cellStyle name="Normal 3 37" xfId="478" xr:uid="{00000000-0005-0000-0000-0000DE010000}"/>
    <cellStyle name="Normal 3 37 2" xfId="479" xr:uid="{00000000-0005-0000-0000-0000DF010000}"/>
    <cellStyle name="Normal 3 38" xfId="480" xr:uid="{00000000-0005-0000-0000-0000E0010000}"/>
    <cellStyle name="Normal 3 38 2" xfId="481" xr:uid="{00000000-0005-0000-0000-0000E1010000}"/>
    <cellStyle name="Normal 3 39" xfId="482" xr:uid="{00000000-0005-0000-0000-0000E2010000}"/>
    <cellStyle name="Normal 3 39 2" xfId="483" xr:uid="{00000000-0005-0000-0000-0000E3010000}"/>
    <cellStyle name="Normal 3 4" xfId="484" xr:uid="{00000000-0005-0000-0000-0000E4010000}"/>
    <cellStyle name="Normal 3 40" xfId="485" xr:uid="{00000000-0005-0000-0000-0000E5010000}"/>
    <cellStyle name="Normal 3 40 2" xfId="486" xr:uid="{00000000-0005-0000-0000-0000E6010000}"/>
    <cellStyle name="Normal 3 41" xfId="487" xr:uid="{00000000-0005-0000-0000-0000E7010000}"/>
    <cellStyle name="Normal 3 41 2" xfId="488" xr:uid="{00000000-0005-0000-0000-0000E8010000}"/>
    <cellStyle name="Normal 3 42" xfId="489" xr:uid="{00000000-0005-0000-0000-0000E9010000}"/>
    <cellStyle name="Normal 3 42 2" xfId="490" xr:uid="{00000000-0005-0000-0000-0000EA010000}"/>
    <cellStyle name="Normal 3 43" xfId="491" xr:uid="{00000000-0005-0000-0000-0000EB010000}"/>
    <cellStyle name="Normal 3 43 2" xfId="492" xr:uid="{00000000-0005-0000-0000-0000EC010000}"/>
    <cellStyle name="Normal 3 44" xfId="493" xr:uid="{00000000-0005-0000-0000-0000ED010000}"/>
    <cellStyle name="Normal 3 44 2" xfId="494" xr:uid="{00000000-0005-0000-0000-0000EE010000}"/>
    <cellStyle name="Normal 3 45" xfId="495" xr:uid="{00000000-0005-0000-0000-0000EF010000}"/>
    <cellStyle name="Normal 3 45 2" xfId="496" xr:uid="{00000000-0005-0000-0000-0000F0010000}"/>
    <cellStyle name="Normal 3 46" xfId="497" xr:uid="{00000000-0005-0000-0000-0000F1010000}"/>
    <cellStyle name="Normal 3 46 2" xfId="498" xr:uid="{00000000-0005-0000-0000-0000F2010000}"/>
    <cellStyle name="Normal 3 47" xfId="499" xr:uid="{00000000-0005-0000-0000-0000F3010000}"/>
    <cellStyle name="Normal 3 47 2" xfId="500" xr:uid="{00000000-0005-0000-0000-0000F4010000}"/>
    <cellStyle name="Normal 3 48" xfId="501" xr:uid="{00000000-0005-0000-0000-0000F5010000}"/>
    <cellStyle name="Normal 3 48 2" xfId="502" xr:uid="{00000000-0005-0000-0000-0000F6010000}"/>
    <cellStyle name="Normal 3 49" xfId="503" xr:uid="{00000000-0005-0000-0000-0000F7010000}"/>
    <cellStyle name="Normal 3 49 2" xfId="504" xr:uid="{00000000-0005-0000-0000-0000F8010000}"/>
    <cellStyle name="Normal 3 5" xfId="505" xr:uid="{00000000-0005-0000-0000-0000F9010000}"/>
    <cellStyle name="Normal 3 5 2" xfId="506" xr:uid="{00000000-0005-0000-0000-0000FA010000}"/>
    <cellStyle name="Normal 3 50" xfId="507" xr:uid="{00000000-0005-0000-0000-0000FB010000}"/>
    <cellStyle name="Normal 3 50 2" xfId="508" xr:uid="{00000000-0005-0000-0000-0000FC010000}"/>
    <cellStyle name="Normal 3 51" xfId="509" xr:uid="{00000000-0005-0000-0000-0000FD010000}"/>
    <cellStyle name="Normal 3 51 2" xfId="510" xr:uid="{00000000-0005-0000-0000-0000FE010000}"/>
    <cellStyle name="Normal 3 52" xfId="511" xr:uid="{00000000-0005-0000-0000-0000FF010000}"/>
    <cellStyle name="Normal 3 52 2" xfId="512" xr:uid="{00000000-0005-0000-0000-000000020000}"/>
    <cellStyle name="Normal 3 53" xfId="513" xr:uid="{00000000-0005-0000-0000-000001020000}"/>
    <cellStyle name="Normal 3 53 2" xfId="514" xr:uid="{00000000-0005-0000-0000-000002020000}"/>
    <cellStyle name="Normal 3 54" xfId="515" xr:uid="{00000000-0005-0000-0000-000003020000}"/>
    <cellStyle name="Normal 3 54 2" xfId="516" xr:uid="{00000000-0005-0000-0000-000004020000}"/>
    <cellStyle name="Normal 3 55" xfId="517" xr:uid="{00000000-0005-0000-0000-000005020000}"/>
    <cellStyle name="Normal 3 55 2" xfId="518" xr:uid="{00000000-0005-0000-0000-000006020000}"/>
    <cellStyle name="Normal 3 56" xfId="519" xr:uid="{00000000-0005-0000-0000-000007020000}"/>
    <cellStyle name="Normal 3 56 2" xfId="520" xr:uid="{00000000-0005-0000-0000-000008020000}"/>
    <cellStyle name="Normal 3 57" xfId="521" xr:uid="{00000000-0005-0000-0000-000009020000}"/>
    <cellStyle name="Normal 3 57 2" xfId="522" xr:uid="{00000000-0005-0000-0000-00000A020000}"/>
    <cellStyle name="Normal 3 58" xfId="523" xr:uid="{00000000-0005-0000-0000-00000B020000}"/>
    <cellStyle name="Normal 3 58 2" xfId="524" xr:uid="{00000000-0005-0000-0000-00000C020000}"/>
    <cellStyle name="Normal 3 59" xfId="525" xr:uid="{00000000-0005-0000-0000-00000D020000}"/>
    <cellStyle name="Normal 3 59 2" xfId="526" xr:uid="{00000000-0005-0000-0000-00000E020000}"/>
    <cellStyle name="Normal 3 6" xfId="527" xr:uid="{00000000-0005-0000-0000-00000F020000}"/>
    <cellStyle name="Normal 3 6 2" xfId="528" xr:uid="{00000000-0005-0000-0000-000010020000}"/>
    <cellStyle name="Normal 3 60" xfId="529" xr:uid="{00000000-0005-0000-0000-000011020000}"/>
    <cellStyle name="Normal 3 60 2" xfId="530" xr:uid="{00000000-0005-0000-0000-000012020000}"/>
    <cellStyle name="Normal 3 61" xfId="531" xr:uid="{00000000-0005-0000-0000-000013020000}"/>
    <cellStyle name="Normal 3 61 2" xfId="532" xr:uid="{00000000-0005-0000-0000-000014020000}"/>
    <cellStyle name="Normal 3 62" xfId="533" xr:uid="{00000000-0005-0000-0000-000015020000}"/>
    <cellStyle name="Normal 3 62 2" xfId="534" xr:uid="{00000000-0005-0000-0000-000016020000}"/>
    <cellStyle name="Normal 3 63" xfId="535" xr:uid="{00000000-0005-0000-0000-000017020000}"/>
    <cellStyle name="Normal 3 63 2" xfId="536" xr:uid="{00000000-0005-0000-0000-000018020000}"/>
    <cellStyle name="Normal 3 64" xfId="537" xr:uid="{00000000-0005-0000-0000-000019020000}"/>
    <cellStyle name="Normal 3 64 2" xfId="538" xr:uid="{00000000-0005-0000-0000-00001A020000}"/>
    <cellStyle name="Normal 3 65" xfId="539" xr:uid="{00000000-0005-0000-0000-00001B020000}"/>
    <cellStyle name="Normal 3 65 2" xfId="540" xr:uid="{00000000-0005-0000-0000-00001C020000}"/>
    <cellStyle name="Normal 3 66" xfId="541" xr:uid="{00000000-0005-0000-0000-00001D020000}"/>
    <cellStyle name="Normal 3 66 2" xfId="542" xr:uid="{00000000-0005-0000-0000-00001E020000}"/>
    <cellStyle name="Normal 3 67" xfId="543" xr:uid="{00000000-0005-0000-0000-00001F020000}"/>
    <cellStyle name="Normal 3 67 2" xfId="544" xr:uid="{00000000-0005-0000-0000-000020020000}"/>
    <cellStyle name="Normal 3 68" xfId="545" xr:uid="{00000000-0005-0000-0000-000021020000}"/>
    <cellStyle name="Normal 3 68 2" xfId="546" xr:uid="{00000000-0005-0000-0000-000022020000}"/>
    <cellStyle name="Normal 3 7" xfId="547" xr:uid="{00000000-0005-0000-0000-000023020000}"/>
    <cellStyle name="Normal 3 7 2" xfId="548" xr:uid="{00000000-0005-0000-0000-000024020000}"/>
    <cellStyle name="Normal 3 8" xfId="549" xr:uid="{00000000-0005-0000-0000-000025020000}"/>
    <cellStyle name="Normal 3 8 2" xfId="550" xr:uid="{00000000-0005-0000-0000-000026020000}"/>
    <cellStyle name="Normal 3 9" xfId="551" xr:uid="{00000000-0005-0000-0000-000027020000}"/>
    <cellStyle name="Normal 3 9 2" xfId="552" xr:uid="{00000000-0005-0000-0000-000028020000}"/>
    <cellStyle name="Normal 30" xfId="553" xr:uid="{00000000-0005-0000-0000-000029020000}"/>
    <cellStyle name="Normal 31" xfId="554" xr:uid="{00000000-0005-0000-0000-00002A020000}"/>
    <cellStyle name="Normal 32" xfId="555" xr:uid="{00000000-0005-0000-0000-00002B020000}"/>
    <cellStyle name="Normal 33" xfId="556" xr:uid="{00000000-0005-0000-0000-00002C020000}"/>
    <cellStyle name="Normal 34" xfId="557" xr:uid="{00000000-0005-0000-0000-00002D020000}"/>
    <cellStyle name="Normal 35" xfId="558" xr:uid="{00000000-0005-0000-0000-00002E020000}"/>
    <cellStyle name="Normal 36" xfId="559" xr:uid="{00000000-0005-0000-0000-00002F020000}"/>
    <cellStyle name="Normal 37" xfId="560" xr:uid="{00000000-0005-0000-0000-000030020000}"/>
    <cellStyle name="Normal 38" xfId="561" xr:uid="{00000000-0005-0000-0000-000031020000}"/>
    <cellStyle name="Normal 39" xfId="562" xr:uid="{00000000-0005-0000-0000-000032020000}"/>
    <cellStyle name="Normal 39 2" xfId="563" xr:uid="{00000000-0005-0000-0000-000033020000}"/>
    <cellStyle name="Normal 4" xfId="564" xr:uid="{00000000-0005-0000-0000-000034020000}"/>
    <cellStyle name="Normal 4 2" xfId="565" xr:uid="{00000000-0005-0000-0000-000035020000}"/>
    <cellStyle name="Normal 4 3" xfId="566" xr:uid="{00000000-0005-0000-0000-000036020000}"/>
    <cellStyle name="Normal 40" xfId="567" xr:uid="{00000000-0005-0000-0000-000037020000}"/>
    <cellStyle name="Normal 41" xfId="568" xr:uid="{00000000-0005-0000-0000-000038020000}"/>
    <cellStyle name="Normal 42" xfId="569" xr:uid="{00000000-0005-0000-0000-000039020000}"/>
    <cellStyle name="Normal 42 2" xfId="570" xr:uid="{00000000-0005-0000-0000-00003A020000}"/>
    <cellStyle name="Normal 43" xfId="571" xr:uid="{00000000-0005-0000-0000-00003B020000}"/>
    <cellStyle name="Normal 44" xfId="572" xr:uid="{00000000-0005-0000-0000-00003C020000}"/>
    <cellStyle name="Normal 45" xfId="573" xr:uid="{00000000-0005-0000-0000-00003D020000}"/>
    <cellStyle name="Normal 46" xfId="574" xr:uid="{00000000-0005-0000-0000-00003E020000}"/>
    <cellStyle name="Normal 47" xfId="575" xr:uid="{00000000-0005-0000-0000-00003F020000}"/>
    <cellStyle name="Normal 48" xfId="576" xr:uid="{00000000-0005-0000-0000-000040020000}"/>
    <cellStyle name="Normal 49" xfId="577" xr:uid="{00000000-0005-0000-0000-000041020000}"/>
    <cellStyle name="Normal 5" xfId="578" xr:uid="{00000000-0005-0000-0000-000042020000}"/>
    <cellStyle name="Normal 5 2" xfId="579" xr:uid="{00000000-0005-0000-0000-000043020000}"/>
    <cellStyle name="Normal 5 2 2" xfId="580" xr:uid="{00000000-0005-0000-0000-000044020000}"/>
    <cellStyle name="Normal 5 3" xfId="581" xr:uid="{00000000-0005-0000-0000-000045020000}"/>
    <cellStyle name="Normal 50" xfId="582" xr:uid="{00000000-0005-0000-0000-000046020000}"/>
    <cellStyle name="Normal 51" xfId="583" xr:uid="{00000000-0005-0000-0000-000047020000}"/>
    <cellStyle name="Normal 52" xfId="584" xr:uid="{00000000-0005-0000-0000-000048020000}"/>
    <cellStyle name="Normal 53" xfId="585" xr:uid="{00000000-0005-0000-0000-000049020000}"/>
    <cellStyle name="Normal 54" xfId="586" xr:uid="{00000000-0005-0000-0000-00004A020000}"/>
    <cellStyle name="Normal 55" xfId="587" xr:uid="{00000000-0005-0000-0000-00004B020000}"/>
    <cellStyle name="Normal 56" xfId="588" xr:uid="{00000000-0005-0000-0000-00004C020000}"/>
    <cellStyle name="Normal 57" xfId="589" xr:uid="{00000000-0005-0000-0000-00004D020000}"/>
    <cellStyle name="Normal 58" xfId="590" xr:uid="{00000000-0005-0000-0000-00004E020000}"/>
    <cellStyle name="Normal 59" xfId="591" xr:uid="{00000000-0005-0000-0000-00004F020000}"/>
    <cellStyle name="Normal 6" xfId="592" xr:uid="{00000000-0005-0000-0000-000050020000}"/>
    <cellStyle name="Normal 60" xfId="593" xr:uid="{00000000-0005-0000-0000-000051020000}"/>
    <cellStyle name="Normal 61" xfId="594" xr:uid="{00000000-0005-0000-0000-000052020000}"/>
    <cellStyle name="Normal 62" xfId="595" xr:uid="{00000000-0005-0000-0000-000053020000}"/>
    <cellStyle name="Normal 63" xfId="596" xr:uid="{00000000-0005-0000-0000-000054020000}"/>
    <cellStyle name="Normal 64" xfId="597" xr:uid="{00000000-0005-0000-0000-000055020000}"/>
    <cellStyle name="Normal 65" xfId="598" xr:uid="{00000000-0005-0000-0000-000056020000}"/>
    <cellStyle name="Normal 66" xfId="599" xr:uid="{00000000-0005-0000-0000-000057020000}"/>
    <cellStyle name="Normal 67" xfId="600" xr:uid="{00000000-0005-0000-0000-000058020000}"/>
    <cellStyle name="Normal 68" xfId="601" xr:uid="{00000000-0005-0000-0000-000059020000}"/>
    <cellStyle name="Normal 69" xfId="602" xr:uid="{00000000-0005-0000-0000-00005A020000}"/>
    <cellStyle name="Normal 7" xfId="603" xr:uid="{00000000-0005-0000-0000-00005B020000}"/>
    <cellStyle name="Normal 70" xfId="604" xr:uid="{00000000-0005-0000-0000-00005C020000}"/>
    <cellStyle name="Normal 71" xfId="605" xr:uid="{00000000-0005-0000-0000-00005D020000}"/>
    <cellStyle name="Normal 72" xfId="606" xr:uid="{00000000-0005-0000-0000-00005E020000}"/>
    <cellStyle name="Normal 73" xfId="607" xr:uid="{00000000-0005-0000-0000-00005F020000}"/>
    <cellStyle name="Normal 74" xfId="608" xr:uid="{00000000-0005-0000-0000-000060020000}"/>
    <cellStyle name="Normal 75" xfId="609" xr:uid="{00000000-0005-0000-0000-000061020000}"/>
    <cellStyle name="Normal 76" xfId="610" xr:uid="{00000000-0005-0000-0000-000062020000}"/>
    <cellStyle name="Normal 77" xfId="611" xr:uid="{00000000-0005-0000-0000-000063020000}"/>
    <cellStyle name="Normal 78" xfId="612" xr:uid="{00000000-0005-0000-0000-000064020000}"/>
    <cellStyle name="Normal 79" xfId="613" xr:uid="{00000000-0005-0000-0000-000065020000}"/>
    <cellStyle name="Normal 8" xfId="614" xr:uid="{00000000-0005-0000-0000-000066020000}"/>
    <cellStyle name="Normal 80" xfId="615" xr:uid="{00000000-0005-0000-0000-000067020000}"/>
    <cellStyle name="Normal 81" xfId="616" xr:uid="{00000000-0005-0000-0000-000068020000}"/>
    <cellStyle name="Normal 82" xfId="617" xr:uid="{00000000-0005-0000-0000-000069020000}"/>
    <cellStyle name="Normal 83" xfId="618" xr:uid="{00000000-0005-0000-0000-00006A020000}"/>
    <cellStyle name="Normal 84" xfId="619" xr:uid="{00000000-0005-0000-0000-00006B020000}"/>
    <cellStyle name="Normal 85" xfId="620" xr:uid="{00000000-0005-0000-0000-00006C020000}"/>
    <cellStyle name="Normal 86" xfId="621" xr:uid="{00000000-0005-0000-0000-00006D020000}"/>
    <cellStyle name="Normal 87" xfId="622" xr:uid="{00000000-0005-0000-0000-00006E020000}"/>
    <cellStyle name="Normal 88" xfId="623" xr:uid="{00000000-0005-0000-0000-00006F020000}"/>
    <cellStyle name="Normal 89" xfId="624" xr:uid="{00000000-0005-0000-0000-000070020000}"/>
    <cellStyle name="Normal 9" xfId="625" xr:uid="{00000000-0005-0000-0000-000071020000}"/>
    <cellStyle name="Normal 9 2" xfId="626" xr:uid="{00000000-0005-0000-0000-000072020000}"/>
    <cellStyle name="Normal 90" xfId="627" xr:uid="{00000000-0005-0000-0000-000073020000}"/>
    <cellStyle name="Normal 91" xfId="628" xr:uid="{00000000-0005-0000-0000-000074020000}"/>
    <cellStyle name="Normal 92" xfId="629" xr:uid="{00000000-0005-0000-0000-000075020000}"/>
    <cellStyle name="Normal 93" xfId="630" xr:uid="{00000000-0005-0000-0000-000076020000}"/>
    <cellStyle name="Normal 94" xfId="631" xr:uid="{00000000-0005-0000-0000-000077020000}"/>
    <cellStyle name="Normal 95" xfId="632" xr:uid="{00000000-0005-0000-0000-000078020000}"/>
    <cellStyle name="Normal 96" xfId="633" xr:uid="{00000000-0005-0000-0000-000079020000}"/>
    <cellStyle name="Normal 97" xfId="634" xr:uid="{00000000-0005-0000-0000-00007A020000}"/>
    <cellStyle name="Normal 98" xfId="635" xr:uid="{00000000-0005-0000-0000-00007B020000}"/>
    <cellStyle name="Normal 99" xfId="636" xr:uid="{00000000-0005-0000-0000-00007C020000}"/>
    <cellStyle name="Note 2" xfId="637" xr:uid="{00000000-0005-0000-0000-00007D020000}"/>
    <cellStyle name="Note 2 2" xfId="638" xr:uid="{00000000-0005-0000-0000-00007E020000}"/>
    <cellStyle name="Note 2 3" xfId="639" xr:uid="{00000000-0005-0000-0000-00007F020000}"/>
    <cellStyle name="Note 2 4" xfId="640" xr:uid="{00000000-0005-0000-0000-000080020000}"/>
    <cellStyle name="Output 2" xfId="641" xr:uid="{00000000-0005-0000-0000-000081020000}"/>
    <cellStyle name="Output 2 2" xfId="642" xr:uid="{00000000-0005-0000-0000-000082020000}"/>
    <cellStyle name="Output 2 3" xfId="643" xr:uid="{00000000-0005-0000-0000-000083020000}"/>
    <cellStyle name="Output 2 4" xfId="644" xr:uid="{00000000-0005-0000-0000-000084020000}"/>
    <cellStyle name="Percent [0]" xfId="645" xr:uid="{00000000-0005-0000-0000-000085020000}"/>
    <cellStyle name="Percent [00]" xfId="646" xr:uid="{00000000-0005-0000-0000-000086020000}"/>
    <cellStyle name="Percent [2]" xfId="647" xr:uid="{00000000-0005-0000-0000-000087020000}"/>
    <cellStyle name="Percent 2" xfId="648" xr:uid="{00000000-0005-0000-0000-000088020000}"/>
    <cellStyle name="Percent 2 2" xfId="649" xr:uid="{00000000-0005-0000-0000-000089020000}"/>
    <cellStyle name="Percent 2 2 2" xfId="650" xr:uid="{00000000-0005-0000-0000-00008A020000}"/>
    <cellStyle name="Percent 2 2 3" xfId="651" xr:uid="{00000000-0005-0000-0000-00008B020000}"/>
    <cellStyle name="Percent 2 3" xfId="652" xr:uid="{00000000-0005-0000-0000-00008C020000}"/>
    <cellStyle name="Percent 3" xfId="653" xr:uid="{00000000-0005-0000-0000-00008D020000}"/>
    <cellStyle name="Percent 4" xfId="654" xr:uid="{00000000-0005-0000-0000-00008E020000}"/>
    <cellStyle name="Percent 5" xfId="655" xr:uid="{00000000-0005-0000-0000-00008F020000}"/>
    <cellStyle name="PrePop Currency (0)" xfId="656" xr:uid="{00000000-0005-0000-0000-000090020000}"/>
    <cellStyle name="PrePop Currency (2)" xfId="657" xr:uid="{00000000-0005-0000-0000-000091020000}"/>
    <cellStyle name="PrePop Units (0)" xfId="658" xr:uid="{00000000-0005-0000-0000-000092020000}"/>
    <cellStyle name="PrePop Units (1)" xfId="659" xr:uid="{00000000-0005-0000-0000-000093020000}"/>
    <cellStyle name="PrePop Units (2)" xfId="660" xr:uid="{00000000-0005-0000-0000-000094020000}"/>
    <cellStyle name="S1" xfId="661" xr:uid="{00000000-0005-0000-0000-000095020000}"/>
    <cellStyle name="S2" xfId="662" xr:uid="{00000000-0005-0000-0000-000096020000}"/>
    <cellStyle name="S3" xfId="663" xr:uid="{00000000-0005-0000-0000-000097020000}"/>
    <cellStyle name="sbt2" xfId="664" xr:uid="{00000000-0005-0000-0000-000098020000}"/>
    <cellStyle name="sbt2 2" xfId="665" xr:uid="{00000000-0005-0000-0000-000099020000}"/>
    <cellStyle name="sbt2 3" xfId="666" xr:uid="{00000000-0005-0000-0000-00009A020000}"/>
    <cellStyle name="Standard_Organigramm Tianshi-200008" xfId="667" xr:uid="{00000000-0005-0000-0000-00009B020000}"/>
    <cellStyle name="subt1" xfId="668" xr:uid="{00000000-0005-0000-0000-00009C020000}"/>
    <cellStyle name="Text Indent A" xfId="669" xr:uid="{00000000-0005-0000-0000-00009D020000}"/>
    <cellStyle name="Text Indent B" xfId="670" xr:uid="{00000000-0005-0000-0000-00009E020000}"/>
    <cellStyle name="Text Indent C" xfId="671" xr:uid="{00000000-0005-0000-0000-00009F020000}"/>
    <cellStyle name="Title 2" xfId="672" xr:uid="{00000000-0005-0000-0000-0000A0020000}"/>
    <cellStyle name="Total 2" xfId="673" xr:uid="{00000000-0005-0000-0000-0000A1020000}"/>
    <cellStyle name="Total 2 2" xfId="674" xr:uid="{00000000-0005-0000-0000-0000A2020000}"/>
    <cellStyle name="Total 2 3" xfId="675" xr:uid="{00000000-0005-0000-0000-0000A3020000}"/>
    <cellStyle name="Total 2 4" xfId="676" xr:uid="{00000000-0005-0000-0000-0000A4020000}"/>
    <cellStyle name="Warning Text 2" xfId="677" xr:uid="{00000000-0005-0000-0000-0000A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hp/Downloads/data1_mcs/DATA04/DATSTU/Datstu/FPsikologi/TH2003/JOBEVDT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1_mcs/DATA04/DATSTU/Datstu/FPsikologi/TH2003/JOBEVDT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hp/Downloads/data1_mcs/DATA04/DATPRO/WGI/GAJI/SALWGISEP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_03\OS%20(C)\Remun%20IGH\COBA_NEW_REMU_03092013_DIRKEU+I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foxz"/>
      <sheetName val="factor"/>
      <sheetName val="sampel"/>
      <sheetName val="sampel sort"/>
      <sheetName val="jobvalue"/>
      <sheetName val="jobvalue15"/>
      <sheetName val="jobvalue16"/>
      <sheetName val="jobvalue17"/>
      <sheetName val="jobprice15"/>
      <sheetName val="all"/>
      <sheetName val="skalagaji"/>
      <sheetName val="Graf1"/>
      <sheetName val="realisasi &amp; proyeksi turun gra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foxz"/>
      <sheetName val="factor"/>
      <sheetName val="sampel"/>
      <sheetName val="sampel sort"/>
      <sheetName val="jobvalue"/>
      <sheetName val="jobvalue15"/>
      <sheetName val="jobvalue16"/>
      <sheetName val="jobvalue17"/>
      <sheetName val="jobprice15"/>
      <sheetName val="all"/>
      <sheetName val="skalagaji"/>
      <sheetName val="Graf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SALSEPT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"/>
      <sheetName val="SMF"/>
      <sheetName val="JE_DOKTER"/>
      <sheetName val="SIMU_REMU"/>
      <sheetName val="SIMU_REMU_P1_P2"/>
      <sheetName val="SIMU_REMU_P1_P2 (2)"/>
      <sheetName val="ANGGARAN_REMU"/>
      <sheetName val="SIMU_REMU_DR_SP"/>
      <sheetName val="SIMU_REMU_170813"/>
      <sheetName val="SIMU_REMU_DR_UMUM"/>
      <sheetName val="SIMU_REMU_NON_DOKTER"/>
      <sheetName val="SIMU_REMU_DIREKSI"/>
      <sheetName val="SIMU_REMU_DEWAS"/>
      <sheetName val="ANGGARAN_REMU DIREKSI"/>
      <sheetName val="REKAP_ANGGARAN_REMU"/>
      <sheetName val="DEWAS"/>
      <sheetName val="X-BE"/>
      <sheetName val="Sheet1"/>
      <sheetName val="KEBUTUHAN ANGGARAN REMUNERASI"/>
      <sheetName val="KEBUTUHAN REMUNERASI (TOR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DIRUT</v>
          </cell>
        </row>
        <row r="3">
          <cell r="B3" t="str">
            <v>DIREKTUR</v>
          </cell>
        </row>
        <row r="4">
          <cell r="B4" t="str">
            <v>GR 1</v>
          </cell>
        </row>
        <row r="5">
          <cell r="B5" t="str">
            <v>GR 2</v>
          </cell>
        </row>
        <row r="6">
          <cell r="B6" t="str">
            <v>GR 3</v>
          </cell>
        </row>
        <row r="7">
          <cell r="B7" t="str">
            <v>M 1</v>
          </cell>
        </row>
        <row r="8">
          <cell r="B8" t="str">
            <v>M 2</v>
          </cell>
        </row>
        <row r="9">
          <cell r="B9" t="str">
            <v>M 3</v>
          </cell>
        </row>
        <row r="10">
          <cell r="B10" t="str">
            <v>MS 1</v>
          </cell>
        </row>
        <row r="11">
          <cell r="B11" t="str">
            <v>MS 2</v>
          </cell>
        </row>
        <row r="12">
          <cell r="B12" t="str">
            <v>MS 3</v>
          </cell>
        </row>
        <row r="13">
          <cell r="B13" t="str">
            <v>MS 4</v>
          </cell>
        </row>
        <row r="14">
          <cell r="B14" t="str">
            <v>N 1</v>
          </cell>
        </row>
        <row r="15">
          <cell r="B15" t="str">
            <v>N 2</v>
          </cell>
        </row>
        <row r="16">
          <cell r="B16" t="str">
            <v>N 3</v>
          </cell>
        </row>
        <row r="17">
          <cell r="B17" t="str">
            <v>N 4</v>
          </cell>
        </row>
        <row r="18">
          <cell r="B18" t="str">
            <v>N 5</v>
          </cell>
        </row>
        <row r="19">
          <cell r="B19" t="str">
            <v>OL 1</v>
          </cell>
        </row>
        <row r="20">
          <cell r="B20" t="str">
            <v>OL 2</v>
          </cell>
        </row>
        <row r="21">
          <cell r="B21" t="str">
            <v>OS 1</v>
          </cell>
        </row>
        <row r="22">
          <cell r="B22" t="str">
            <v>OS 2</v>
          </cell>
        </row>
        <row r="23">
          <cell r="B23" t="str">
            <v>OS 3</v>
          </cell>
        </row>
        <row r="24">
          <cell r="B24" t="str">
            <v>OS 4</v>
          </cell>
        </row>
        <row r="25">
          <cell r="B25" t="str">
            <v>OS 5</v>
          </cell>
        </row>
        <row r="26">
          <cell r="B26" t="str">
            <v>PM 1</v>
          </cell>
        </row>
        <row r="27">
          <cell r="B27" t="str">
            <v>PM 2</v>
          </cell>
        </row>
        <row r="28">
          <cell r="B28" t="str">
            <v>PM 3</v>
          </cell>
        </row>
        <row r="29">
          <cell r="B29" t="str">
            <v>PM 4</v>
          </cell>
        </row>
        <row r="30">
          <cell r="B30" t="str">
            <v>PM 5</v>
          </cell>
        </row>
        <row r="31">
          <cell r="B31" t="str">
            <v>SL 1</v>
          </cell>
        </row>
        <row r="32">
          <cell r="B32" t="str">
            <v>SL 2</v>
          </cell>
        </row>
        <row r="33">
          <cell r="B33" t="str">
            <v>-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9"/>
  <sheetViews>
    <sheetView tabSelected="1" topLeftCell="A388" zoomScale="70" zoomScaleNormal="70" zoomScaleSheetLayoutView="120" workbookViewId="0">
      <selection activeCell="N11" sqref="N11"/>
    </sheetView>
  </sheetViews>
  <sheetFormatPr defaultColWidth="9.1796875" defaultRowHeight="13"/>
  <cols>
    <col min="1" max="1" width="4.26953125" style="1" customWidth="1"/>
    <col min="2" max="2" width="4.26953125" style="2" customWidth="1"/>
    <col min="3" max="3" width="3.81640625" style="1" customWidth="1"/>
    <col min="4" max="4" width="3.7265625" style="1" customWidth="1"/>
    <col min="5" max="5" width="3.1796875" style="1" customWidth="1"/>
    <col min="6" max="6" width="2.81640625" style="1" customWidth="1"/>
    <col min="7" max="7" width="3.7265625" style="1" customWidth="1"/>
    <col min="8" max="8" width="60.7265625" style="3" customWidth="1"/>
    <col min="9" max="9" width="19.453125" style="3" customWidth="1"/>
    <col min="10" max="11" width="12.7265625" style="4" customWidth="1"/>
    <col min="12" max="12" width="10" style="142" bestFit="1" customWidth="1"/>
    <col min="13" max="13" width="14.54296875" style="142" bestFit="1" customWidth="1"/>
    <col min="14" max="14" width="10" style="142" bestFit="1" customWidth="1"/>
    <col min="15" max="27" width="9.1796875" style="142"/>
    <col min="28" max="30" width="9.1796875" style="138"/>
    <col min="31" max="123" width="9.1796875" style="5"/>
    <col min="124" max="16384" width="9.1796875" style="6"/>
  </cols>
  <sheetData>
    <row r="1" spans="1:123" ht="13.5" thickBot="1"/>
    <row r="2" spans="1:123" s="8" customFormat="1" ht="14.5">
      <c r="A2" s="182" t="s">
        <v>336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40"/>
      <c r="AC2" s="140"/>
      <c r="AD2" s="140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s="8" customFormat="1" ht="14.5">
      <c r="A3" s="185" t="s">
        <v>331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40"/>
      <c r="AC3" s="140"/>
      <c r="AD3" s="140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</row>
    <row r="4" spans="1:123" ht="13.5" customHeight="1" thickBot="1">
      <c r="A4" s="9"/>
      <c r="B4" s="10"/>
      <c r="C4" s="11"/>
      <c r="D4" s="11"/>
      <c r="E4" s="11"/>
      <c r="F4" s="11"/>
      <c r="G4" s="11"/>
      <c r="H4" s="12"/>
      <c r="I4" s="12"/>
      <c r="J4" s="98"/>
      <c r="K4" s="13"/>
    </row>
    <row r="5" spans="1:123" s="14" customFormat="1" ht="12.75" customHeight="1" thickBot="1">
      <c r="A5" s="188" t="s">
        <v>0</v>
      </c>
      <c r="B5" s="189"/>
      <c r="C5" s="189"/>
      <c r="D5" s="189"/>
      <c r="E5" s="189"/>
      <c r="F5" s="189"/>
      <c r="G5" s="189"/>
      <c r="H5" s="190"/>
      <c r="I5" s="194" t="s">
        <v>334</v>
      </c>
      <c r="J5" s="195"/>
      <c r="K5" s="196" t="s">
        <v>2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39"/>
      <c r="AC5" s="139"/>
      <c r="AD5" s="139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14" customFormat="1" ht="15.75" customHeight="1" thickBot="1">
      <c r="A6" s="191"/>
      <c r="B6" s="192"/>
      <c r="C6" s="192"/>
      <c r="D6" s="192"/>
      <c r="E6" s="192"/>
      <c r="F6" s="192"/>
      <c r="G6" s="192"/>
      <c r="H6" s="193"/>
      <c r="I6" s="97" t="s">
        <v>1</v>
      </c>
      <c r="J6" s="99" t="s">
        <v>335</v>
      </c>
      <c r="K6" s="197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39"/>
      <c r="AC6" s="139"/>
      <c r="AD6" s="139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14" customFormat="1" ht="7.5" customHeight="1">
      <c r="A7" s="180" t="s">
        <v>3</v>
      </c>
      <c r="B7" s="181"/>
      <c r="C7" s="181"/>
      <c r="D7" s="181"/>
      <c r="E7" s="181"/>
      <c r="F7" s="181"/>
      <c r="G7" s="181"/>
      <c r="H7" s="181"/>
      <c r="I7" s="100" t="s">
        <v>4</v>
      </c>
      <c r="J7" s="101" t="s">
        <v>333</v>
      </c>
      <c r="K7" s="144" t="s">
        <v>5</v>
      </c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39"/>
      <c r="AC7" s="139"/>
      <c r="AD7" s="139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s="14" customFormat="1" ht="4.5" customHeight="1">
      <c r="A8" s="15"/>
      <c r="B8" s="16"/>
      <c r="C8" s="16"/>
      <c r="D8" s="16"/>
      <c r="E8" s="16"/>
      <c r="F8" s="16"/>
      <c r="G8" s="16"/>
      <c r="H8" s="102"/>
      <c r="I8" s="102"/>
      <c r="J8" s="103"/>
      <c r="K8" s="145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39"/>
      <c r="AC8" s="139"/>
      <c r="AD8" s="13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>
      <c r="A9" s="17" t="s">
        <v>6</v>
      </c>
      <c r="B9" s="18" t="s">
        <v>7</v>
      </c>
      <c r="C9" s="19" t="s">
        <v>8</v>
      </c>
      <c r="D9" s="20"/>
      <c r="E9" s="21"/>
      <c r="F9" s="21"/>
      <c r="G9" s="21"/>
      <c r="H9" s="22"/>
      <c r="I9" s="105"/>
      <c r="J9" s="106"/>
      <c r="K9" s="146"/>
    </row>
    <row r="10" spans="1:123">
      <c r="A10" s="23"/>
      <c r="B10" s="24">
        <v>1</v>
      </c>
      <c r="C10" s="24" t="s">
        <v>9</v>
      </c>
      <c r="D10" s="25" t="s">
        <v>10</v>
      </c>
      <c r="E10" s="26"/>
      <c r="F10" s="26"/>
      <c r="G10" s="26"/>
      <c r="H10" s="27"/>
      <c r="I10" s="108"/>
      <c r="J10" s="109"/>
      <c r="K10" s="147"/>
    </row>
    <row r="11" spans="1:123">
      <c r="A11" s="28"/>
      <c r="B11" s="29"/>
      <c r="C11" s="29"/>
      <c r="D11" s="30" t="s">
        <v>11</v>
      </c>
      <c r="E11" s="31" t="s">
        <v>12</v>
      </c>
      <c r="F11" s="32"/>
      <c r="G11" s="32"/>
      <c r="H11" s="33"/>
      <c r="I11" s="110"/>
      <c r="J11" s="111"/>
      <c r="K11" s="148"/>
    </row>
    <row r="12" spans="1:123">
      <c r="A12" s="28"/>
      <c r="B12" s="29"/>
      <c r="C12" s="29"/>
      <c r="D12" s="30"/>
      <c r="E12" s="34" t="s">
        <v>13</v>
      </c>
      <c r="F12" s="35" t="s">
        <v>14</v>
      </c>
      <c r="G12" s="34"/>
      <c r="H12" s="36"/>
      <c r="I12" s="110" t="s">
        <v>15</v>
      </c>
      <c r="J12" s="112">
        <v>45000</v>
      </c>
      <c r="K12" s="149">
        <f>J12/2577</f>
        <v>17.462165308498253</v>
      </c>
      <c r="L12" s="157"/>
    </row>
    <row r="13" spans="1:123">
      <c r="A13" s="28"/>
      <c r="B13" s="29"/>
      <c r="C13" s="29"/>
      <c r="D13" s="30"/>
      <c r="E13" s="34" t="s">
        <v>16</v>
      </c>
      <c r="F13" s="35" t="s">
        <v>17</v>
      </c>
      <c r="G13" s="34"/>
      <c r="H13" s="36"/>
      <c r="I13" s="110" t="s">
        <v>15</v>
      </c>
      <c r="J13" s="112">
        <v>40000</v>
      </c>
      <c r="K13" s="149">
        <f>J13/2577</f>
        <v>15.521924718665115</v>
      </c>
    </row>
    <row r="14" spans="1:123">
      <c r="A14" s="28"/>
      <c r="B14" s="29"/>
      <c r="C14" s="29"/>
      <c r="D14" s="30"/>
      <c r="E14" s="34" t="s">
        <v>18</v>
      </c>
      <c r="F14" s="35" t="s">
        <v>19</v>
      </c>
      <c r="G14" s="34"/>
      <c r="H14" s="36"/>
      <c r="I14" s="110" t="s">
        <v>15</v>
      </c>
      <c r="J14" s="112">
        <v>35000</v>
      </c>
      <c r="K14" s="149">
        <f>J14/2577</f>
        <v>13.581684128831975</v>
      </c>
    </row>
    <row r="15" spans="1:123">
      <c r="A15" s="28"/>
      <c r="B15" s="29"/>
      <c r="C15" s="29"/>
      <c r="D15" s="30"/>
      <c r="E15" s="34" t="s">
        <v>20</v>
      </c>
      <c r="F15" s="35" t="s">
        <v>21</v>
      </c>
      <c r="G15" s="34"/>
      <c r="H15" s="36"/>
      <c r="I15" s="110" t="s">
        <v>15</v>
      </c>
      <c r="J15" s="112">
        <v>30000</v>
      </c>
      <c r="K15" s="149">
        <f>J15/2577</f>
        <v>11.641443538998836</v>
      </c>
    </row>
    <row r="16" spans="1:123">
      <c r="A16" s="37"/>
      <c r="B16" s="29"/>
      <c r="C16" s="38"/>
      <c r="D16" s="39" t="s">
        <v>22</v>
      </c>
      <c r="E16" s="40" t="s">
        <v>23</v>
      </c>
      <c r="F16" s="38"/>
      <c r="G16" s="38"/>
      <c r="H16" s="41"/>
      <c r="I16" s="114"/>
      <c r="J16" s="112"/>
      <c r="K16" s="149"/>
    </row>
    <row r="17" spans="1:15">
      <c r="A17" s="37"/>
      <c r="B17" s="29"/>
      <c r="C17" s="38"/>
      <c r="D17" s="39"/>
      <c r="E17" s="42" t="s">
        <v>13</v>
      </c>
      <c r="F17" s="43" t="s">
        <v>14</v>
      </c>
      <c r="G17" s="42"/>
      <c r="H17" s="44"/>
      <c r="I17" s="114" t="s">
        <v>15</v>
      </c>
      <c r="J17" s="112">
        <v>65000</v>
      </c>
      <c r="K17" s="149">
        <f>J17/2577</f>
        <v>25.223127667830813</v>
      </c>
      <c r="L17" s="158"/>
      <c r="N17" s="158"/>
      <c r="O17" s="157"/>
    </row>
    <row r="18" spans="1:15">
      <c r="A18" s="37"/>
      <c r="B18" s="29"/>
      <c r="C18" s="38"/>
      <c r="D18" s="39"/>
      <c r="E18" s="42" t="s">
        <v>16</v>
      </c>
      <c r="F18" s="43" t="s">
        <v>17</v>
      </c>
      <c r="G18" s="42"/>
      <c r="H18" s="44"/>
      <c r="I18" s="114" t="s">
        <v>15</v>
      </c>
      <c r="J18" s="112">
        <v>60000</v>
      </c>
      <c r="K18" s="149">
        <f>J18/2577</f>
        <v>23.282887077997671</v>
      </c>
    </row>
    <row r="19" spans="1:15">
      <c r="A19" s="37"/>
      <c r="B19" s="29"/>
      <c r="C19" s="38"/>
      <c r="D19" s="39"/>
      <c r="E19" s="42" t="s">
        <v>18</v>
      </c>
      <c r="F19" s="43" t="s">
        <v>19</v>
      </c>
      <c r="G19" s="42"/>
      <c r="H19" s="44"/>
      <c r="I19" s="114" t="s">
        <v>15</v>
      </c>
      <c r="J19" s="112">
        <v>55000</v>
      </c>
      <c r="K19" s="149">
        <f>J19/2577</f>
        <v>21.342646488164533</v>
      </c>
      <c r="L19" s="158"/>
      <c r="M19" s="158"/>
    </row>
    <row r="20" spans="1:15">
      <c r="A20" s="37"/>
      <c r="B20" s="29"/>
      <c r="C20" s="38"/>
      <c r="D20" s="39"/>
      <c r="E20" s="42" t="s">
        <v>20</v>
      </c>
      <c r="F20" s="43" t="s">
        <v>21</v>
      </c>
      <c r="G20" s="42"/>
      <c r="H20" s="44"/>
      <c r="I20" s="114" t="s">
        <v>15</v>
      </c>
      <c r="J20" s="112">
        <v>45000</v>
      </c>
      <c r="K20" s="149">
        <f>J20/2577</f>
        <v>17.462165308498253</v>
      </c>
    </row>
    <row r="21" spans="1:15">
      <c r="A21" s="37"/>
      <c r="B21" s="29"/>
      <c r="C21" s="38"/>
      <c r="D21" s="39" t="s">
        <v>24</v>
      </c>
      <c r="E21" s="40" t="s">
        <v>25</v>
      </c>
      <c r="F21" s="38"/>
      <c r="G21" s="38"/>
      <c r="H21" s="41"/>
      <c r="I21" s="114"/>
      <c r="J21" s="112"/>
      <c r="K21" s="149"/>
    </row>
    <row r="22" spans="1:15">
      <c r="A22" s="37"/>
      <c r="B22" s="29"/>
      <c r="C22" s="38"/>
      <c r="D22" s="39"/>
      <c r="E22" s="42" t="s">
        <v>13</v>
      </c>
      <c r="F22" s="43" t="s">
        <v>14</v>
      </c>
      <c r="G22" s="42"/>
      <c r="H22" s="44"/>
      <c r="I22" s="114" t="s">
        <v>15</v>
      </c>
      <c r="J22" s="112">
        <v>40000</v>
      </c>
      <c r="K22" s="149">
        <f>J22/2577</f>
        <v>15.521924718665115</v>
      </c>
    </row>
    <row r="23" spans="1:15">
      <c r="A23" s="37"/>
      <c r="B23" s="29"/>
      <c r="C23" s="38"/>
      <c r="D23" s="39"/>
      <c r="E23" s="42" t="s">
        <v>16</v>
      </c>
      <c r="F23" s="43" t="s">
        <v>17</v>
      </c>
      <c r="G23" s="42"/>
      <c r="H23" s="44"/>
      <c r="I23" s="114" t="s">
        <v>15</v>
      </c>
      <c r="J23" s="112">
        <v>35000</v>
      </c>
      <c r="K23" s="149">
        <f>J23/2577</f>
        <v>13.581684128831975</v>
      </c>
    </row>
    <row r="24" spans="1:15">
      <c r="A24" s="37"/>
      <c r="B24" s="29"/>
      <c r="C24" s="38"/>
      <c r="D24" s="39"/>
      <c r="E24" s="42" t="s">
        <v>18</v>
      </c>
      <c r="F24" s="43" t="s">
        <v>19</v>
      </c>
      <c r="G24" s="42"/>
      <c r="H24" s="44"/>
      <c r="I24" s="114" t="s">
        <v>15</v>
      </c>
      <c r="J24" s="112">
        <v>30000</v>
      </c>
      <c r="K24" s="149">
        <f>J24/2577</f>
        <v>11.641443538998836</v>
      </c>
    </row>
    <row r="25" spans="1:15">
      <c r="A25" s="37"/>
      <c r="B25" s="29"/>
      <c r="C25" s="38"/>
      <c r="D25" s="39"/>
      <c r="E25" s="42" t="s">
        <v>20</v>
      </c>
      <c r="F25" s="43" t="s">
        <v>21</v>
      </c>
      <c r="G25" s="42"/>
      <c r="H25" s="44"/>
      <c r="I25" s="114" t="s">
        <v>15</v>
      </c>
      <c r="J25" s="112">
        <v>25000</v>
      </c>
      <c r="K25" s="149">
        <f>J25/2577</f>
        <v>9.7012029491656957</v>
      </c>
    </row>
    <row r="26" spans="1:15">
      <c r="A26" s="37"/>
      <c r="B26" s="29"/>
      <c r="C26" s="38"/>
      <c r="D26" s="39" t="s">
        <v>26</v>
      </c>
      <c r="E26" s="43" t="s">
        <v>27</v>
      </c>
      <c r="F26" s="42"/>
      <c r="G26" s="42"/>
      <c r="H26" s="44"/>
      <c r="I26" s="114"/>
      <c r="J26" s="112"/>
      <c r="K26" s="149"/>
    </row>
    <row r="27" spans="1:15">
      <c r="A27" s="37"/>
      <c r="B27" s="29"/>
      <c r="C27" s="38"/>
      <c r="D27" s="39"/>
      <c r="E27" s="42" t="s">
        <v>13</v>
      </c>
      <c r="F27" s="43" t="s">
        <v>14</v>
      </c>
      <c r="G27" s="42"/>
      <c r="H27" s="44"/>
      <c r="I27" s="114" t="s">
        <v>15</v>
      </c>
      <c r="J27" s="112">
        <v>60000</v>
      </c>
      <c r="K27" s="149">
        <f>J27/2577</f>
        <v>23.282887077997671</v>
      </c>
    </row>
    <row r="28" spans="1:15">
      <c r="A28" s="37"/>
      <c r="B28" s="29"/>
      <c r="C28" s="38"/>
      <c r="D28" s="39"/>
      <c r="E28" s="42" t="s">
        <v>16</v>
      </c>
      <c r="F28" s="43" t="s">
        <v>17</v>
      </c>
      <c r="G28" s="42"/>
      <c r="H28" s="44"/>
      <c r="I28" s="114" t="s">
        <v>15</v>
      </c>
      <c r="J28" s="112">
        <v>55000</v>
      </c>
      <c r="K28" s="149">
        <f>J28/2577</f>
        <v>21.342646488164533</v>
      </c>
    </row>
    <row r="29" spans="1:15">
      <c r="A29" s="37"/>
      <c r="B29" s="29"/>
      <c r="C29" s="38"/>
      <c r="D29" s="39"/>
      <c r="E29" s="42" t="s">
        <v>18</v>
      </c>
      <c r="F29" s="43" t="s">
        <v>19</v>
      </c>
      <c r="G29" s="42"/>
      <c r="H29" s="44"/>
      <c r="I29" s="114" t="s">
        <v>15</v>
      </c>
      <c r="J29" s="112">
        <v>50000</v>
      </c>
      <c r="K29" s="149">
        <f>J29/2577</f>
        <v>19.402405898331391</v>
      </c>
    </row>
    <row r="30" spans="1:15">
      <c r="A30" s="37"/>
      <c r="B30" s="29"/>
      <c r="C30" s="38"/>
      <c r="D30" s="39"/>
      <c r="E30" s="42" t="s">
        <v>20</v>
      </c>
      <c r="F30" s="43" t="s">
        <v>21</v>
      </c>
      <c r="G30" s="42"/>
      <c r="H30" s="44"/>
      <c r="I30" s="114" t="s">
        <v>15</v>
      </c>
      <c r="J30" s="112">
        <v>40000</v>
      </c>
      <c r="K30" s="149">
        <f>J30/2577</f>
        <v>15.521924718665115</v>
      </c>
    </row>
    <row r="31" spans="1:15">
      <c r="A31" s="37"/>
      <c r="B31" s="29"/>
      <c r="C31" s="38"/>
      <c r="D31" s="39" t="s">
        <v>28</v>
      </c>
      <c r="E31" s="43" t="s">
        <v>29</v>
      </c>
      <c r="F31" s="42"/>
      <c r="G31" s="42"/>
      <c r="H31" s="44"/>
      <c r="I31" s="114"/>
      <c r="J31" s="112"/>
      <c r="K31" s="149"/>
    </row>
    <row r="32" spans="1:15">
      <c r="A32" s="37"/>
      <c r="B32" s="29"/>
      <c r="C32" s="38"/>
      <c r="D32" s="39"/>
      <c r="E32" s="42" t="s">
        <v>13</v>
      </c>
      <c r="F32" s="43" t="s">
        <v>14</v>
      </c>
      <c r="G32" s="45"/>
      <c r="H32" s="44"/>
      <c r="I32" s="114" t="s">
        <v>30</v>
      </c>
      <c r="J32" s="107">
        <v>300000</v>
      </c>
      <c r="K32" s="149">
        <f>J32/2577</f>
        <v>116.41443538998836</v>
      </c>
      <c r="L32" s="157"/>
    </row>
    <row r="33" spans="1:30">
      <c r="A33" s="37"/>
      <c r="B33" s="29"/>
      <c r="C33" s="38"/>
      <c r="D33" s="39"/>
      <c r="E33" s="42" t="s">
        <v>16</v>
      </c>
      <c r="F33" s="43" t="s">
        <v>31</v>
      </c>
      <c r="G33" s="42"/>
      <c r="H33" s="44"/>
      <c r="I33" s="114" t="s">
        <v>30</v>
      </c>
      <c r="J33" s="107">
        <v>250000</v>
      </c>
      <c r="K33" s="149">
        <f>J33/2577</f>
        <v>97.012029491656961</v>
      </c>
    </row>
    <row r="34" spans="1:30">
      <c r="A34" s="37"/>
      <c r="B34" s="29"/>
      <c r="C34" s="38"/>
      <c r="D34" s="39" t="s">
        <v>32</v>
      </c>
      <c r="E34" s="43" t="s">
        <v>33</v>
      </c>
      <c r="F34" s="42"/>
      <c r="G34" s="42"/>
      <c r="H34" s="44"/>
      <c r="I34" s="114"/>
      <c r="J34" s="107"/>
      <c r="K34" s="149"/>
    </row>
    <row r="35" spans="1:30">
      <c r="A35" s="37"/>
      <c r="B35" s="29"/>
      <c r="C35" s="38"/>
      <c r="D35" s="39"/>
      <c r="E35" s="42" t="s">
        <v>13</v>
      </c>
      <c r="F35" s="43" t="s">
        <v>14</v>
      </c>
      <c r="G35" s="45"/>
      <c r="H35" s="44"/>
      <c r="I35" s="114" t="s">
        <v>30</v>
      </c>
      <c r="J35" s="107">
        <v>350000</v>
      </c>
      <c r="K35" s="149">
        <f>J35/2577</f>
        <v>135.81684128831975</v>
      </c>
    </row>
    <row r="36" spans="1:30">
      <c r="A36" s="37"/>
      <c r="B36" s="29"/>
      <c r="C36" s="38"/>
      <c r="D36" s="39"/>
      <c r="E36" s="42" t="s">
        <v>16</v>
      </c>
      <c r="F36" s="43" t="s">
        <v>31</v>
      </c>
      <c r="G36" s="42"/>
      <c r="H36" s="44"/>
      <c r="I36" s="114" t="s">
        <v>30</v>
      </c>
      <c r="J36" s="107">
        <v>300000</v>
      </c>
      <c r="K36" s="149">
        <f>J36/2577</f>
        <v>116.41443538998836</v>
      </c>
    </row>
    <row r="37" spans="1:30">
      <c r="A37" s="37"/>
      <c r="B37" s="29"/>
      <c r="C37" s="38"/>
      <c r="D37" s="39" t="s">
        <v>34</v>
      </c>
      <c r="E37" s="43" t="s">
        <v>35</v>
      </c>
      <c r="F37" s="42"/>
      <c r="G37" s="42"/>
      <c r="H37" s="44"/>
      <c r="I37" s="114"/>
      <c r="J37" s="112"/>
      <c r="K37" s="149"/>
    </row>
    <row r="38" spans="1:30">
      <c r="A38" s="37"/>
      <c r="B38" s="29"/>
      <c r="C38" s="38"/>
      <c r="D38" s="39"/>
      <c r="E38" s="42" t="s">
        <v>13</v>
      </c>
      <c r="F38" s="43" t="s">
        <v>14</v>
      </c>
      <c r="G38" s="45"/>
      <c r="H38" s="44"/>
      <c r="I38" s="114" t="s">
        <v>30</v>
      </c>
      <c r="J38" s="107">
        <v>425000</v>
      </c>
      <c r="K38" s="149">
        <f>J38/2577</f>
        <v>164.92045013581685</v>
      </c>
      <c r="L38" s="157"/>
    </row>
    <row r="39" spans="1:30">
      <c r="A39" s="37"/>
      <c r="B39" s="29"/>
      <c r="C39" s="38"/>
      <c r="D39" s="39"/>
      <c r="E39" s="42" t="s">
        <v>16</v>
      </c>
      <c r="F39" s="43" t="s">
        <v>31</v>
      </c>
      <c r="G39" s="42"/>
      <c r="H39" s="44"/>
      <c r="I39" s="114" t="s">
        <v>30</v>
      </c>
      <c r="J39" s="107">
        <v>350000</v>
      </c>
      <c r="K39" s="149">
        <f>J39/2577</f>
        <v>135.81684128831975</v>
      </c>
    </row>
    <row r="40" spans="1:30">
      <c r="A40" s="37"/>
      <c r="B40" s="29"/>
      <c r="C40" s="38"/>
      <c r="D40" s="39" t="s">
        <v>36</v>
      </c>
      <c r="E40" s="43" t="s">
        <v>37</v>
      </c>
      <c r="F40" s="42"/>
      <c r="G40" s="42"/>
      <c r="H40" s="44"/>
      <c r="I40" s="114"/>
      <c r="J40" s="107"/>
      <c r="K40" s="149"/>
    </row>
    <row r="41" spans="1:30">
      <c r="A41" s="37"/>
      <c r="B41" s="29"/>
      <c r="C41" s="38"/>
      <c r="D41" s="39"/>
      <c r="E41" s="42" t="s">
        <v>13</v>
      </c>
      <c r="F41" s="43" t="s">
        <v>14</v>
      </c>
      <c r="G41" s="45"/>
      <c r="H41" s="44"/>
      <c r="I41" s="114" t="s">
        <v>30</v>
      </c>
      <c r="J41" s="107">
        <v>450000</v>
      </c>
      <c r="K41" s="149">
        <f>J41/2577</f>
        <v>174.62165308498254</v>
      </c>
    </row>
    <row r="42" spans="1:30">
      <c r="A42" s="37"/>
      <c r="B42" s="29"/>
      <c r="C42" s="38"/>
      <c r="D42" s="39"/>
      <c r="E42" s="42" t="s">
        <v>16</v>
      </c>
      <c r="F42" s="43" t="s">
        <v>31</v>
      </c>
      <c r="G42" s="42"/>
      <c r="H42" s="44"/>
      <c r="I42" s="114" t="s">
        <v>30</v>
      </c>
      <c r="J42" s="107">
        <v>375000</v>
      </c>
      <c r="K42" s="149">
        <f>J42/2577</f>
        <v>145.51804423748544</v>
      </c>
    </row>
    <row r="43" spans="1:30">
      <c r="A43" s="37"/>
      <c r="B43" s="29"/>
      <c r="C43" s="38"/>
      <c r="D43" s="39" t="s">
        <v>38</v>
      </c>
      <c r="E43" s="43" t="s">
        <v>39</v>
      </c>
      <c r="F43" s="43"/>
      <c r="G43" s="45"/>
      <c r="H43" s="44"/>
      <c r="I43" s="114" t="s">
        <v>40</v>
      </c>
      <c r="J43" s="107">
        <v>35000</v>
      </c>
      <c r="K43" s="149">
        <f>J43/2577</f>
        <v>13.581684128831975</v>
      </c>
    </row>
    <row r="44" spans="1:30">
      <c r="A44" s="37"/>
      <c r="B44" s="29"/>
      <c r="C44" s="46"/>
      <c r="D44" s="39" t="s">
        <v>41</v>
      </c>
      <c r="E44" s="43" t="s">
        <v>42</v>
      </c>
      <c r="F44" s="43"/>
      <c r="G44" s="42"/>
      <c r="H44" s="44"/>
      <c r="I44" s="114" t="s">
        <v>40</v>
      </c>
      <c r="J44" s="112">
        <v>50000</v>
      </c>
      <c r="K44" s="149">
        <f>J44/2577</f>
        <v>19.402405898331391</v>
      </c>
    </row>
    <row r="45" spans="1:30" s="5" customFormat="1">
      <c r="A45" s="37"/>
      <c r="B45" s="29"/>
      <c r="C45" s="46"/>
      <c r="D45" s="39" t="s">
        <v>43</v>
      </c>
      <c r="E45" s="43" t="s">
        <v>44</v>
      </c>
      <c r="F45" s="43"/>
      <c r="G45" s="42"/>
      <c r="H45" s="47"/>
      <c r="I45" s="114" t="s">
        <v>45</v>
      </c>
      <c r="J45" s="115">
        <v>55000</v>
      </c>
      <c r="K45" s="149">
        <f>J45/2577</f>
        <v>21.342646488164533</v>
      </c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38"/>
      <c r="AC45" s="138"/>
      <c r="AD45" s="138"/>
    </row>
    <row r="46" spans="1:30">
      <c r="A46" s="28"/>
      <c r="B46" s="24">
        <v>2</v>
      </c>
      <c r="C46" s="24">
        <v>2</v>
      </c>
      <c r="D46" s="48" t="s">
        <v>46</v>
      </c>
      <c r="E46" s="42"/>
      <c r="F46" s="42"/>
      <c r="G46" s="42"/>
      <c r="H46" s="44"/>
      <c r="I46" s="114"/>
      <c r="J46" s="111"/>
      <c r="K46" s="149"/>
    </row>
    <row r="47" spans="1:30">
      <c r="A47" s="28"/>
      <c r="B47" s="29"/>
      <c r="C47" s="29"/>
      <c r="D47" s="39" t="s">
        <v>11</v>
      </c>
      <c r="E47" s="43" t="s">
        <v>47</v>
      </c>
      <c r="F47" s="43"/>
      <c r="G47" s="43"/>
      <c r="H47" s="49"/>
      <c r="I47" s="114"/>
      <c r="J47" s="111"/>
      <c r="K47" s="149"/>
    </row>
    <row r="48" spans="1:30">
      <c r="A48" s="28"/>
      <c r="B48" s="29"/>
      <c r="C48" s="29"/>
      <c r="D48" s="48"/>
      <c r="E48" s="42" t="s">
        <v>13</v>
      </c>
      <c r="F48" s="43" t="s">
        <v>48</v>
      </c>
      <c r="G48" s="42"/>
      <c r="H48" s="44"/>
      <c r="I48" s="114" t="s">
        <v>49</v>
      </c>
      <c r="J48" s="112">
        <v>100000</v>
      </c>
      <c r="K48" s="149">
        <f>J48/2577</f>
        <v>38.804811796662783</v>
      </c>
    </row>
    <row r="49" spans="1:12">
      <c r="A49" s="28"/>
      <c r="B49" s="29"/>
      <c r="C49" s="29"/>
      <c r="D49" s="48"/>
      <c r="E49" s="42" t="s">
        <v>16</v>
      </c>
      <c r="F49" s="43" t="s">
        <v>50</v>
      </c>
      <c r="G49" s="42"/>
      <c r="H49" s="44"/>
      <c r="I49" s="114" t="s">
        <v>49</v>
      </c>
      <c r="J49" s="112">
        <v>80000</v>
      </c>
      <c r="K49" s="149">
        <f>J49/2577</f>
        <v>31.043849437330231</v>
      </c>
    </row>
    <row r="50" spans="1:12">
      <c r="A50" s="37"/>
      <c r="B50" s="29"/>
      <c r="C50" s="38"/>
      <c r="D50" s="39" t="s">
        <v>22</v>
      </c>
      <c r="E50" s="43" t="s">
        <v>51</v>
      </c>
      <c r="F50" s="42"/>
      <c r="G50" s="42"/>
      <c r="H50" s="44"/>
      <c r="I50" s="114"/>
      <c r="J50" s="112"/>
      <c r="K50" s="149"/>
    </row>
    <row r="51" spans="1:12">
      <c r="A51" s="37"/>
      <c r="B51" s="29"/>
      <c r="C51" s="46"/>
      <c r="D51" s="50"/>
      <c r="E51" s="42" t="s">
        <v>13</v>
      </c>
      <c r="F51" s="43" t="s">
        <v>48</v>
      </c>
      <c r="G51" s="42"/>
      <c r="H51" s="44"/>
      <c r="I51" s="114" t="s">
        <v>49</v>
      </c>
      <c r="J51" s="112">
        <v>250000</v>
      </c>
      <c r="K51" s="149">
        <f>J51/2577</f>
        <v>97.012029491656961</v>
      </c>
    </row>
    <row r="52" spans="1:12">
      <c r="A52" s="37"/>
      <c r="B52" s="29"/>
      <c r="C52" s="46"/>
      <c r="D52" s="50"/>
      <c r="E52" s="42" t="s">
        <v>16</v>
      </c>
      <c r="F52" s="43" t="s">
        <v>50</v>
      </c>
      <c r="G52" s="42"/>
      <c r="H52" s="44"/>
      <c r="I52" s="114" t="s">
        <v>49</v>
      </c>
      <c r="J52" s="112">
        <v>200000</v>
      </c>
      <c r="K52" s="149">
        <f>J52/2577</f>
        <v>77.609623593325566</v>
      </c>
    </row>
    <row r="53" spans="1:12">
      <c r="A53" s="37"/>
      <c r="B53" s="29"/>
      <c r="C53" s="46"/>
      <c r="D53" s="39" t="s">
        <v>24</v>
      </c>
      <c r="E53" s="43" t="s">
        <v>52</v>
      </c>
      <c r="F53" s="43"/>
      <c r="G53" s="42"/>
      <c r="H53" s="44"/>
      <c r="I53" s="114"/>
      <c r="J53" s="112"/>
      <c r="K53" s="149"/>
    </row>
    <row r="54" spans="1:12">
      <c r="A54" s="37"/>
      <c r="B54" s="29"/>
      <c r="C54" s="46"/>
      <c r="D54" s="50"/>
      <c r="E54" s="42" t="s">
        <v>13</v>
      </c>
      <c r="F54" s="43" t="s">
        <v>53</v>
      </c>
      <c r="G54" s="42"/>
      <c r="H54" s="44"/>
      <c r="I54" s="114" t="s">
        <v>49</v>
      </c>
      <c r="J54" s="112">
        <v>300000</v>
      </c>
      <c r="K54" s="149">
        <f>J54/2577</f>
        <v>116.41443538998836</v>
      </c>
      <c r="L54" s="157"/>
    </row>
    <row r="55" spans="1:12">
      <c r="A55" s="37"/>
      <c r="B55" s="29"/>
      <c r="C55" s="46"/>
      <c r="D55" s="50"/>
      <c r="E55" s="42" t="s">
        <v>16</v>
      </c>
      <c r="F55" s="43" t="s">
        <v>31</v>
      </c>
      <c r="G55" s="42"/>
      <c r="H55" s="44"/>
      <c r="I55" s="114" t="s">
        <v>49</v>
      </c>
      <c r="J55" s="112">
        <v>250000</v>
      </c>
      <c r="K55" s="149">
        <f>J55/2577</f>
        <v>97.012029491656961</v>
      </c>
    </row>
    <row r="56" spans="1:12">
      <c r="A56" s="37"/>
      <c r="B56" s="29"/>
      <c r="C56" s="38"/>
      <c r="D56" s="39" t="s">
        <v>26</v>
      </c>
      <c r="E56" s="43" t="s">
        <v>54</v>
      </c>
      <c r="F56" s="42"/>
      <c r="G56" s="42"/>
      <c r="H56" s="44"/>
      <c r="I56" s="114"/>
      <c r="J56" s="112"/>
      <c r="K56" s="149"/>
    </row>
    <row r="57" spans="1:12">
      <c r="A57" s="37"/>
      <c r="B57" s="29"/>
      <c r="C57" s="38"/>
      <c r="D57" s="50"/>
      <c r="E57" s="42" t="s">
        <v>13</v>
      </c>
      <c r="F57" s="43" t="s">
        <v>55</v>
      </c>
      <c r="G57" s="42"/>
      <c r="H57" s="44"/>
      <c r="I57" s="114" t="s">
        <v>49</v>
      </c>
      <c r="J57" s="112">
        <v>500000</v>
      </c>
      <c r="K57" s="149">
        <f>J57/2577</f>
        <v>194.02405898331392</v>
      </c>
    </row>
    <row r="58" spans="1:12">
      <c r="A58" s="37"/>
      <c r="B58" s="29"/>
      <c r="C58" s="38"/>
      <c r="D58" s="50"/>
      <c r="E58" s="42" t="s">
        <v>16</v>
      </c>
      <c r="F58" s="43" t="s">
        <v>56</v>
      </c>
      <c r="G58" s="42"/>
      <c r="H58" s="44"/>
      <c r="I58" s="114" t="s">
        <v>49</v>
      </c>
      <c r="J58" s="112">
        <v>400000</v>
      </c>
      <c r="K58" s="149">
        <f>J58/2577</f>
        <v>155.21924718665113</v>
      </c>
    </row>
    <row r="59" spans="1:12">
      <c r="A59" s="37"/>
      <c r="B59" s="29"/>
      <c r="C59" s="38"/>
      <c r="D59" s="39" t="s">
        <v>28</v>
      </c>
      <c r="E59" s="43" t="s">
        <v>57</v>
      </c>
      <c r="F59" s="43"/>
      <c r="G59" s="42"/>
      <c r="H59" s="44"/>
      <c r="I59" s="114"/>
      <c r="J59" s="112"/>
      <c r="K59" s="149"/>
    </row>
    <row r="60" spans="1:12">
      <c r="A60" s="37"/>
      <c r="B60" s="29"/>
      <c r="C60" s="38"/>
      <c r="D60" s="50"/>
      <c r="E60" s="42" t="s">
        <v>13</v>
      </c>
      <c r="F60" s="43" t="s">
        <v>53</v>
      </c>
      <c r="G60" s="42"/>
      <c r="H60" s="44"/>
      <c r="I60" s="114" t="s">
        <v>49</v>
      </c>
      <c r="J60" s="112">
        <v>500000</v>
      </c>
      <c r="K60" s="149">
        <f>J60/2577</f>
        <v>194.02405898331392</v>
      </c>
      <c r="L60" s="157"/>
    </row>
    <row r="61" spans="1:12">
      <c r="A61" s="37"/>
      <c r="B61" s="29"/>
      <c r="C61" s="38"/>
      <c r="D61" s="50"/>
      <c r="E61" s="42" t="s">
        <v>16</v>
      </c>
      <c r="F61" s="43" t="s">
        <v>31</v>
      </c>
      <c r="G61" s="42"/>
      <c r="H61" s="44"/>
      <c r="I61" s="114" t="s">
        <v>49</v>
      </c>
      <c r="J61" s="112">
        <v>400000</v>
      </c>
      <c r="K61" s="149">
        <f>J61/2577</f>
        <v>155.21924718665113</v>
      </c>
    </row>
    <row r="62" spans="1:12">
      <c r="A62" s="37"/>
      <c r="B62" s="29"/>
      <c r="C62" s="38"/>
      <c r="D62" s="39" t="s">
        <v>32</v>
      </c>
      <c r="E62" s="43" t="s">
        <v>58</v>
      </c>
      <c r="F62" s="42"/>
      <c r="G62" s="42"/>
      <c r="H62" s="44"/>
      <c r="I62" s="114"/>
      <c r="J62" s="112"/>
      <c r="K62" s="149"/>
    </row>
    <row r="63" spans="1:12">
      <c r="A63" s="37"/>
      <c r="B63" s="29"/>
      <c r="C63" s="38"/>
      <c r="D63" s="50"/>
      <c r="E63" s="42" t="s">
        <v>13</v>
      </c>
      <c r="F63" s="43" t="s">
        <v>55</v>
      </c>
      <c r="G63" s="42"/>
      <c r="H63" s="44"/>
      <c r="I63" s="114" t="s">
        <v>49</v>
      </c>
      <c r="J63" s="112">
        <v>1000000</v>
      </c>
      <c r="K63" s="149">
        <f>J63/2577</f>
        <v>388.04811796662784</v>
      </c>
    </row>
    <row r="64" spans="1:12">
      <c r="A64" s="37"/>
      <c r="B64" s="29"/>
      <c r="C64" s="38"/>
      <c r="D64" s="50"/>
      <c r="E64" s="42" t="s">
        <v>16</v>
      </c>
      <c r="F64" s="43" t="s">
        <v>56</v>
      </c>
      <c r="G64" s="42"/>
      <c r="H64" s="44"/>
      <c r="I64" s="114" t="s">
        <v>49</v>
      </c>
      <c r="J64" s="112">
        <v>850000</v>
      </c>
      <c r="K64" s="149">
        <f>J64/2577</f>
        <v>329.8409002716337</v>
      </c>
    </row>
    <row r="65" spans="1:30">
      <c r="A65" s="37"/>
      <c r="B65" s="29"/>
      <c r="C65" s="38"/>
      <c r="D65" s="39" t="s">
        <v>34</v>
      </c>
      <c r="E65" s="43" t="s">
        <v>59</v>
      </c>
      <c r="F65" s="43"/>
      <c r="G65" s="42"/>
      <c r="H65" s="44"/>
      <c r="I65" s="114" t="s">
        <v>49</v>
      </c>
      <c r="J65" s="112">
        <v>500000</v>
      </c>
      <c r="K65" s="149">
        <f>J65/2577</f>
        <v>194.02405898331392</v>
      </c>
    </row>
    <row r="66" spans="1:30">
      <c r="A66" s="37"/>
      <c r="B66" s="29"/>
      <c r="C66" s="38"/>
      <c r="D66" s="39" t="s">
        <v>36</v>
      </c>
      <c r="E66" s="43" t="s">
        <v>60</v>
      </c>
      <c r="F66" s="42"/>
      <c r="G66" s="42"/>
      <c r="H66" s="44"/>
      <c r="I66" s="114"/>
      <c r="J66" s="112"/>
      <c r="K66" s="149"/>
    </row>
    <row r="67" spans="1:30" ht="13.5" customHeight="1">
      <c r="A67" s="37"/>
      <c r="B67" s="29"/>
      <c r="C67" s="38"/>
      <c r="D67" s="39"/>
      <c r="E67" s="42" t="s">
        <v>13</v>
      </c>
      <c r="F67" s="43" t="s">
        <v>61</v>
      </c>
      <c r="G67" s="42"/>
      <c r="H67" s="44"/>
      <c r="I67" s="114" t="s">
        <v>62</v>
      </c>
      <c r="J67" s="112">
        <v>600000</v>
      </c>
      <c r="K67" s="149">
        <f>J67/2577</f>
        <v>232.82887077997671</v>
      </c>
    </row>
    <row r="68" spans="1:30" s="5" customFormat="1">
      <c r="A68" s="37"/>
      <c r="B68" s="29"/>
      <c r="C68" s="38"/>
      <c r="D68" s="39"/>
      <c r="E68" s="42" t="s">
        <v>16</v>
      </c>
      <c r="F68" s="43" t="s">
        <v>63</v>
      </c>
      <c r="G68" s="42"/>
      <c r="H68" s="44"/>
      <c r="I68" s="114" t="s">
        <v>62</v>
      </c>
      <c r="J68" s="112">
        <v>700000</v>
      </c>
      <c r="K68" s="149">
        <f>J68/2577</f>
        <v>271.6336825766395</v>
      </c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38"/>
      <c r="AC68" s="138"/>
      <c r="AD68" s="138"/>
    </row>
    <row r="69" spans="1:30" s="5" customFormat="1">
      <c r="A69" s="37"/>
      <c r="B69" s="51"/>
      <c r="C69" s="52"/>
      <c r="D69" s="39"/>
      <c r="E69" s="42" t="s">
        <v>18</v>
      </c>
      <c r="F69" s="43" t="s">
        <v>64</v>
      </c>
      <c r="G69" s="42"/>
      <c r="H69" s="44"/>
      <c r="I69" s="114" t="s">
        <v>65</v>
      </c>
      <c r="J69" s="112">
        <v>700000</v>
      </c>
      <c r="K69" s="149">
        <f>J69/2577</f>
        <v>271.6336825766395</v>
      </c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38"/>
      <c r="AC69" s="138"/>
      <c r="AD69" s="138"/>
    </row>
    <row r="70" spans="1:30" s="5" customFormat="1">
      <c r="A70" s="37"/>
      <c r="B70" s="51"/>
      <c r="C70" s="52"/>
      <c r="D70" s="39"/>
      <c r="E70" s="43" t="s">
        <v>66</v>
      </c>
      <c r="F70" s="43"/>
      <c r="G70" s="42"/>
      <c r="H70" s="44"/>
      <c r="I70" s="114"/>
      <c r="J70" s="112"/>
      <c r="K70" s="149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38"/>
      <c r="AC70" s="138"/>
      <c r="AD70" s="138"/>
    </row>
    <row r="71" spans="1:30" s="5" customFormat="1">
      <c r="A71" s="37"/>
      <c r="B71" s="51"/>
      <c r="C71" s="52"/>
      <c r="D71" s="39"/>
      <c r="E71" s="42" t="s">
        <v>13</v>
      </c>
      <c r="F71" s="43" t="s">
        <v>61</v>
      </c>
      <c r="G71" s="42"/>
      <c r="H71" s="44"/>
      <c r="I71" s="114" t="s">
        <v>62</v>
      </c>
      <c r="J71" s="112">
        <v>600000</v>
      </c>
      <c r="K71" s="149">
        <f>J71/2577</f>
        <v>232.82887077997671</v>
      </c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38"/>
      <c r="AC71" s="138"/>
      <c r="AD71" s="138"/>
    </row>
    <row r="72" spans="1:30" s="5" customFormat="1">
      <c r="A72" s="37"/>
      <c r="B72" s="51"/>
      <c r="C72" s="52"/>
      <c r="D72" s="39"/>
      <c r="E72" s="42" t="s">
        <v>16</v>
      </c>
      <c r="F72" s="43" t="s">
        <v>67</v>
      </c>
      <c r="G72" s="42"/>
      <c r="H72" s="44"/>
      <c r="I72" s="114" t="s">
        <v>62</v>
      </c>
      <c r="J72" s="112">
        <v>650000</v>
      </c>
      <c r="K72" s="149">
        <f>J72/2577</f>
        <v>252.23127667830812</v>
      </c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38"/>
      <c r="AC72" s="138"/>
      <c r="AD72" s="138"/>
    </row>
    <row r="73" spans="1:30" s="5" customFormat="1">
      <c r="A73" s="37"/>
      <c r="B73" s="51"/>
      <c r="C73" s="52"/>
      <c r="D73" s="39"/>
      <c r="E73" s="42" t="s">
        <v>18</v>
      </c>
      <c r="F73" s="43" t="s">
        <v>68</v>
      </c>
      <c r="G73" s="42"/>
      <c r="H73" s="44"/>
      <c r="I73" s="114" t="s">
        <v>49</v>
      </c>
      <c r="J73" s="112">
        <v>100000</v>
      </c>
      <c r="K73" s="149">
        <f>J73/2577</f>
        <v>38.804811796662783</v>
      </c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38"/>
      <c r="AC73" s="138"/>
      <c r="AD73" s="138"/>
    </row>
    <row r="74" spans="1:30" s="5" customFormat="1">
      <c r="A74" s="37"/>
      <c r="B74" s="51"/>
      <c r="C74" s="52"/>
      <c r="D74" s="39"/>
      <c r="E74" s="42" t="s">
        <v>20</v>
      </c>
      <c r="F74" s="43" t="s">
        <v>69</v>
      </c>
      <c r="G74" s="42"/>
      <c r="H74" s="44"/>
      <c r="I74" s="114" t="s">
        <v>62</v>
      </c>
      <c r="J74" s="112">
        <v>700000</v>
      </c>
      <c r="K74" s="149">
        <f>J74/2577</f>
        <v>271.6336825766395</v>
      </c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38"/>
      <c r="AC74" s="138"/>
      <c r="AD74" s="138"/>
    </row>
    <row r="75" spans="1:30" s="5" customFormat="1">
      <c r="A75" s="37"/>
      <c r="B75" s="51"/>
      <c r="C75" s="52"/>
      <c r="D75" s="39"/>
      <c r="E75" s="43" t="s">
        <v>70</v>
      </c>
      <c r="F75" s="43"/>
      <c r="G75" s="42"/>
      <c r="H75" s="44"/>
      <c r="I75" s="114"/>
      <c r="J75" s="112"/>
      <c r="K75" s="149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38"/>
      <c r="AC75" s="138"/>
      <c r="AD75" s="138"/>
    </row>
    <row r="76" spans="1:30" s="5" customFormat="1">
      <c r="A76" s="37"/>
      <c r="B76" s="51"/>
      <c r="C76" s="52"/>
      <c r="D76" s="39"/>
      <c r="E76" s="42" t="s">
        <v>13</v>
      </c>
      <c r="F76" s="43" t="s">
        <v>61</v>
      </c>
      <c r="G76" s="42"/>
      <c r="H76" s="44"/>
      <c r="I76" s="114" t="s">
        <v>62</v>
      </c>
      <c r="J76" s="112">
        <v>600000</v>
      </c>
      <c r="K76" s="149">
        <f>J76/2577</f>
        <v>232.82887077997671</v>
      </c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38"/>
      <c r="AC76" s="138"/>
      <c r="AD76" s="138"/>
    </row>
    <row r="77" spans="1:30" s="5" customFormat="1">
      <c r="A77" s="37"/>
      <c r="B77" s="51"/>
      <c r="C77" s="52"/>
      <c r="D77" s="39"/>
      <c r="E77" s="42" t="s">
        <v>16</v>
      </c>
      <c r="F77" s="43" t="s">
        <v>71</v>
      </c>
      <c r="G77" s="42"/>
      <c r="H77" s="44"/>
      <c r="I77" s="114" t="s">
        <v>62</v>
      </c>
      <c r="J77" s="112">
        <v>650000</v>
      </c>
      <c r="K77" s="149">
        <f>J77/2577</f>
        <v>252.23127667830812</v>
      </c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38"/>
      <c r="AC77" s="138"/>
      <c r="AD77" s="138"/>
    </row>
    <row r="78" spans="1:30" s="5" customFormat="1">
      <c r="A78" s="37"/>
      <c r="B78" s="24">
        <v>3</v>
      </c>
      <c r="C78" s="24" t="s">
        <v>72</v>
      </c>
      <c r="D78" s="48" t="s">
        <v>73</v>
      </c>
      <c r="E78" s="42"/>
      <c r="F78" s="43"/>
      <c r="G78" s="45"/>
      <c r="H78" s="44"/>
      <c r="I78" s="114"/>
      <c r="J78" s="112"/>
      <c r="K78" s="149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38"/>
      <c r="AC78" s="138"/>
      <c r="AD78" s="138"/>
    </row>
    <row r="79" spans="1:30" s="5" customFormat="1">
      <c r="A79" s="37"/>
      <c r="B79" s="29"/>
      <c r="C79" s="29"/>
      <c r="D79" s="39" t="s">
        <v>11</v>
      </c>
      <c r="E79" s="43" t="s">
        <v>74</v>
      </c>
      <c r="F79" s="43"/>
      <c r="G79" s="45"/>
      <c r="H79" s="44"/>
      <c r="I79" s="114"/>
      <c r="J79" s="112"/>
      <c r="K79" s="149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38"/>
      <c r="AC79" s="138"/>
      <c r="AD79" s="138"/>
    </row>
    <row r="80" spans="1:30" s="5" customFormat="1">
      <c r="A80" s="37"/>
      <c r="B80" s="29"/>
      <c r="C80" s="46"/>
      <c r="D80" s="39"/>
      <c r="E80" s="42" t="s">
        <v>13</v>
      </c>
      <c r="F80" s="43" t="s">
        <v>75</v>
      </c>
      <c r="G80" s="42"/>
      <c r="H80" s="44"/>
      <c r="I80" s="114" t="s">
        <v>49</v>
      </c>
      <c r="J80" s="112">
        <v>50000</v>
      </c>
      <c r="K80" s="149">
        <f>J80/2577</f>
        <v>19.402405898331391</v>
      </c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38"/>
      <c r="AC80" s="138"/>
      <c r="AD80" s="138"/>
    </row>
    <row r="81" spans="1:30" s="5" customFormat="1">
      <c r="A81" s="37"/>
      <c r="B81" s="29"/>
      <c r="C81" s="46"/>
      <c r="D81" s="39"/>
      <c r="E81" s="42" t="s">
        <v>16</v>
      </c>
      <c r="F81" s="43" t="s">
        <v>76</v>
      </c>
      <c r="G81" s="42"/>
      <c r="H81" s="44"/>
      <c r="I81" s="114" t="s">
        <v>49</v>
      </c>
      <c r="J81" s="112">
        <v>75000</v>
      </c>
      <c r="K81" s="149">
        <f>J81/2577</f>
        <v>29.103608847497089</v>
      </c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38"/>
      <c r="AC81" s="138"/>
      <c r="AD81" s="138"/>
    </row>
    <row r="82" spans="1:30" s="5" customFormat="1">
      <c r="A82" s="37"/>
      <c r="B82" s="29"/>
      <c r="C82" s="46"/>
      <c r="D82" s="39"/>
      <c r="E82" s="42" t="s">
        <v>18</v>
      </c>
      <c r="F82" s="43" t="s">
        <v>77</v>
      </c>
      <c r="G82" s="42"/>
      <c r="H82" s="44"/>
      <c r="I82" s="114" t="s">
        <v>49</v>
      </c>
      <c r="J82" s="112">
        <v>75000</v>
      </c>
      <c r="K82" s="149">
        <f>J82/2577</f>
        <v>29.103608847497089</v>
      </c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38"/>
      <c r="AC82" s="138"/>
      <c r="AD82" s="138"/>
    </row>
    <row r="83" spans="1:30" s="5" customFormat="1">
      <c r="A83" s="37"/>
      <c r="B83" s="29"/>
      <c r="C83" s="46"/>
      <c r="D83" s="39" t="s">
        <v>22</v>
      </c>
      <c r="E83" s="43" t="s">
        <v>78</v>
      </c>
      <c r="F83" s="43"/>
      <c r="G83" s="45"/>
      <c r="H83" s="44"/>
      <c r="I83" s="114"/>
      <c r="J83" s="112"/>
      <c r="K83" s="149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38"/>
      <c r="AC83" s="138"/>
      <c r="AD83" s="138"/>
    </row>
    <row r="84" spans="1:30" s="5" customFormat="1">
      <c r="A84" s="37"/>
      <c r="B84" s="29"/>
      <c r="C84" s="46"/>
      <c r="D84" s="39"/>
      <c r="E84" s="42" t="s">
        <v>13</v>
      </c>
      <c r="F84" s="43" t="s">
        <v>79</v>
      </c>
      <c r="G84" s="42"/>
      <c r="H84" s="44"/>
      <c r="I84" s="114" t="s">
        <v>49</v>
      </c>
      <c r="J84" s="112">
        <v>50000</v>
      </c>
      <c r="K84" s="149">
        <f>J84/2577</f>
        <v>19.402405898331391</v>
      </c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38"/>
      <c r="AC84" s="138"/>
      <c r="AD84" s="138"/>
    </row>
    <row r="85" spans="1:30" s="5" customFormat="1">
      <c r="A85" s="37"/>
      <c r="B85" s="29"/>
      <c r="C85" s="46"/>
      <c r="D85" s="39"/>
      <c r="E85" s="42" t="s">
        <v>16</v>
      </c>
      <c r="F85" s="43" t="s">
        <v>76</v>
      </c>
      <c r="G85" s="42"/>
      <c r="H85" s="44"/>
      <c r="I85" s="114" t="s">
        <v>49</v>
      </c>
      <c r="J85" s="112">
        <v>100000</v>
      </c>
      <c r="K85" s="149">
        <f>J85/2577</f>
        <v>38.804811796662783</v>
      </c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38"/>
      <c r="AC85" s="138"/>
      <c r="AD85" s="138"/>
    </row>
    <row r="86" spans="1:30" s="5" customFormat="1">
      <c r="A86" s="37"/>
      <c r="B86" s="29"/>
      <c r="C86" s="46"/>
      <c r="D86" s="39"/>
      <c r="E86" s="42" t="s">
        <v>18</v>
      </c>
      <c r="F86" s="43" t="s">
        <v>337</v>
      </c>
      <c r="G86" s="42"/>
      <c r="H86" s="44"/>
      <c r="I86" s="114" t="s">
        <v>49</v>
      </c>
      <c r="J86" s="112">
        <v>100000</v>
      </c>
      <c r="K86" s="149">
        <f>J86/2577</f>
        <v>38.804811796662783</v>
      </c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38"/>
      <c r="AC86" s="138"/>
      <c r="AD86" s="138"/>
    </row>
    <row r="87" spans="1:30" s="5" customFormat="1">
      <c r="A87" s="37"/>
      <c r="B87" s="29"/>
      <c r="C87" s="46"/>
      <c r="D87" s="39" t="s">
        <v>24</v>
      </c>
      <c r="E87" s="43" t="s">
        <v>80</v>
      </c>
      <c r="F87" s="43"/>
      <c r="G87" s="45"/>
      <c r="H87" s="44"/>
      <c r="I87" s="114"/>
      <c r="J87" s="112"/>
      <c r="K87" s="149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38"/>
      <c r="AC87" s="138"/>
      <c r="AD87" s="138"/>
    </row>
    <row r="88" spans="1:30" s="5" customFormat="1">
      <c r="A88" s="37"/>
      <c r="B88" s="29"/>
      <c r="C88" s="46"/>
      <c r="D88" s="39"/>
      <c r="E88" s="42" t="s">
        <v>13</v>
      </c>
      <c r="F88" s="43" t="s">
        <v>81</v>
      </c>
      <c r="G88" s="42"/>
      <c r="H88" s="44"/>
      <c r="I88" s="114"/>
      <c r="J88" s="112"/>
      <c r="K88" s="149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38"/>
      <c r="AC88" s="138"/>
      <c r="AD88" s="138"/>
    </row>
    <row r="89" spans="1:30" s="5" customFormat="1">
      <c r="A89" s="37"/>
      <c r="B89" s="29"/>
      <c r="C89" s="46"/>
      <c r="D89" s="39"/>
      <c r="E89" s="42"/>
      <c r="F89" s="42" t="s">
        <v>13</v>
      </c>
      <c r="G89" s="43" t="s">
        <v>82</v>
      </c>
      <c r="H89" s="42"/>
      <c r="I89" s="114" t="s">
        <v>49</v>
      </c>
      <c r="J89" s="107">
        <v>100000</v>
      </c>
      <c r="K89" s="149">
        <f>J89/2577</f>
        <v>38.804811796662783</v>
      </c>
      <c r="L89" s="157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38"/>
      <c r="AC89" s="138"/>
      <c r="AD89" s="138"/>
    </row>
    <row r="90" spans="1:30" s="5" customFormat="1">
      <c r="A90" s="37"/>
      <c r="B90" s="29"/>
      <c r="C90" s="46"/>
      <c r="D90" s="39"/>
      <c r="E90" s="42"/>
      <c r="F90" s="42" t="s">
        <v>16</v>
      </c>
      <c r="G90" s="43" t="s">
        <v>83</v>
      </c>
      <c r="H90" s="42"/>
      <c r="I90" s="114" t="s">
        <v>49</v>
      </c>
      <c r="J90" s="107">
        <v>150000</v>
      </c>
      <c r="K90" s="149">
        <f>J90/2577</f>
        <v>58.207217694994178</v>
      </c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38"/>
      <c r="AC90" s="138"/>
      <c r="AD90" s="138"/>
    </row>
    <row r="91" spans="1:30" s="5" customFormat="1">
      <c r="A91" s="37"/>
      <c r="B91" s="29"/>
      <c r="C91" s="46"/>
      <c r="D91" s="39"/>
      <c r="E91" s="42"/>
      <c r="F91" s="42" t="s">
        <v>18</v>
      </c>
      <c r="G91" s="43" t="s">
        <v>84</v>
      </c>
      <c r="H91" s="42"/>
      <c r="I91" s="114" t="s">
        <v>49</v>
      </c>
      <c r="J91" s="107">
        <v>100000</v>
      </c>
      <c r="K91" s="149">
        <f>J91/2577</f>
        <v>38.804811796662783</v>
      </c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38"/>
      <c r="AC91" s="138"/>
      <c r="AD91" s="138"/>
    </row>
    <row r="92" spans="1:30" s="5" customFormat="1">
      <c r="A92" s="37"/>
      <c r="B92" s="29"/>
      <c r="C92" s="46"/>
      <c r="D92" s="39"/>
      <c r="E92" s="42"/>
      <c r="F92" s="42" t="s">
        <v>20</v>
      </c>
      <c r="G92" s="43" t="s">
        <v>85</v>
      </c>
      <c r="H92" s="42"/>
      <c r="I92" s="114" t="s">
        <v>49</v>
      </c>
      <c r="J92" s="107">
        <v>100000</v>
      </c>
      <c r="K92" s="149">
        <f>J92/2577</f>
        <v>38.804811796662783</v>
      </c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38"/>
      <c r="AC92" s="138"/>
      <c r="AD92" s="138"/>
    </row>
    <row r="93" spans="1:30" s="5" customFormat="1">
      <c r="A93" s="37"/>
      <c r="B93" s="29"/>
      <c r="C93" s="46"/>
      <c r="D93" s="39"/>
      <c r="E93" s="42" t="s">
        <v>16</v>
      </c>
      <c r="F93" s="43" t="s">
        <v>86</v>
      </c>
      <c r="G93" s="42"/>
      <c r="H93" s="44"/>
      <c r="I93" s="114"/>
      <c r="J93" s="107"/>
      <c r="K93" s="149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38"/>
      <c r="AC93" s="138"/>
      <c r="AD93" s="138"/>
    </row>
    <row r="94" spans="1:30" s="5" customFormat="1">
      <c r="A94" s="37"/>
      <c r="B94" s="29"/>
      <c r="C94" s="46"/>
      <c r="D94" s="39"/>
      <c r="E94" s="42"/>
      <c r="F94" s="43" t="s">
        <v>13</v>
      </c>
      <c r="G94" s="43" t="s">
        <v>82</v>
      </c>
      <c r="H94" s="44"/>
      <c r="I94" s="114" t="s">
        <v>49</v>
      </c>
      <c r="J94" s="107">
        <v>200000</v>
      </c>
      <c r="K94" s="149">
        <f>J94/2577</f>
        <v>77.609623593325566</v>
      </c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38"/>
      <c r="AC94" s="138"/>
      <c r="AD94" s="138"/>
    </row>
    <row r="95" spans="1:30" s="5" customFormat="1">
      <c r="A95" s="37"/>
      <c r="B95" s="29"/>
      <c r="C95" s="46"/>
      <c r="D95" s="39"/>
      <c r="E95" s="42"/>
      <c r="F95" s="43" t="s">
        <v>16</v>
      </c>
      <c r="G95" s="43" t="s">
        <v>87</v>
      </c>
      <c r="H95" s="44"/>
      <c r="I95" s="114" t="s">
        <v>49</v>
      </c>
      <c r="J95" s="107">
        <v>150000</v>
      </c>
      <c r="K95" s="149">
        <f>J95/2577</f>
        <v>58.207217694994178</v>
      </c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38"/>
      <c r="AC95" s="138"/>
      <c r="AD95" s="138"/>
    </row>
    <row r="96" spans="1:30" s="5" customFormat="1">
      <c r="A96" s="37"/>
      <c r="B96" s="29"/>
      <c r="C96" s="46"/>
      <c r="D96" s="39"/>
      <c r="E96" s="42"/>
      <c r="F96" s="43" t="s">
        <v>18</v>
      </c>
      <c r="G96" s="43" t="s">
        <v>88</v>
      </c>
      <c r="H96" s="44"/>
      <c r="I96" s="114" t="s">
        <v>49</v>
      </c>
      <c r="J96" s="107">
        <v>250000</v>
      </c>
      <c r="K96" s="149">
        <f>J96/2577</f>
        <v>97.012029491656961</v>
      </c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38"/>
      <c r="AC96" s="138"/>
      <c r="AD96" s="138"/>
    </row>
    <row r="97" spans="1:30" s="5" customFormat="1">
      <c r="A97" s="37"/>
      <c r="B97" s="29"/>
      <c r="C97" s="46"/>
      <c r="D97" s="39" t="s">
        <v>26</v>
      </c>
      <c r="E97" s="43" t="s">
        <v>89</v>
      </c>
      <c r="F97" s="43"/>
      <c r="G97" s="45"/>
      <c r="H97" s="44"/>
      <c r="I97" s="114"/>
      <c r="J97" s="107"/>
      <c r="K97" s="149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38"/>
      <c r="AC97" s="138"/>
      <c r="AD97" s="138"/>
    </row>
    <row r="98" spans="1:30" s="5" customFormat="1">
      <c r="A98" s="37"/>
      <c r="B98" s="29"/>
      <c r="C98" s="46"/>
      <c r="D98" s="39"/>
      <c r="E98" s="42" t="s">
        <v>13</v>
      </c>
      <c r="F98" s="43" t="s">
        <v>90</v>
      </c>
      <c r="G98" s="42"/>
      <c r="H98" s="44"/>
      <c r="I98" s="114"/>
      <c r="J98" s="107"/>
      <c r="K98" s="149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38"/>
      <c r="AC98" s="138"/>
      <c r="AD98" s="138"/>
    </row>
    <row r="99" spans="1:30" s="5" customFormat="1" ht="15" customHeight="1">
      <c r="A99" s="37"/>
      <c r="B99" s="29"/>
      <c r="C99" s="46"/>
      <c r="D99" s="39"/>
      <c r="E99" s="42"/>
      <c r="F99" s="42" t="s">
        <v>13</v>
      </c>
      <c r="G99" s="171" t="s">
        <v>91</v>
      </c>
      <c r="H99" s="172"/>
      <c r="I99" s="114" t="s">
        <v>49</v>
      </c>
      <c r="J99" s="107">
        <v>170000</v>
      </c>
      <c r="K99" s="149">
        <f t="shared" ref="K99:K104" si="0">J99/2577</f>
        <v>65.968180054326737</v>
      </c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38"/>
      <c r="AC99" s="138"/>
      <c r="AD99" s="138"/>
    </row>
    <row r="100" spans="1:30" s="5" customFormat="1">
      <c r="A100" s="37"/>
      <c r="B100" s="29"/>
      <c r="C100" s="46"/>
      <c r="D100" s="39"/>
      <c r="E100" s="42"/>
      <c r="F100" s="42" t="s">
        <v>16</v>
      </c>
      <c r="G100" s="43" t="s">
        <v>92</v>
      </c>
      <c r="H100" s="44"/>
      <c r="I100" s="114" t="s">
        <v>49</v>
      </c>
      <c r="J100" s="107">
        <v>170000</v>
      </c>
      <c r="K100" s="149">
        <f t="shared" si="0"/>
        <v>65.968180054326737</v>
      </c>
      <c r="L100" s="157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38"/>
      <c r="AC100" s="138"/>
      <c r="AD100" s="138"/>
    </row>
    <row r="101" spans="1:30" s="5" customFormat="1">
      <c r="A101" s="37"/>
      <c r="B101" s="29"/>
      <c r="C101" s="46"/>
      <c r="D101" s="39"/>
      <c r="E101" s="42"/>
      <c r="F101" s="42" t="s">
        <v>18</v>
      </c>
      <c r="G101" s="43" t="s">
        <v>85</v>
      </c>
      <c r="H101" s="44"/>
      <c r="I101" s="114" t="s">
        <v>49</v>
      </c>
      <c r="J101" s="107">
        <v>200000</v>
      </c>
      <c r="K101" s="149">
        <f t="shared" si="0"/>
        <v>77.609623593325566</v>
      </c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38"/>
      <c r="AC101" s="138"/>
      <c r="AD101" s="138"/>
    </row>
    <row r="102" spans="1:30" s="5" customFormat="1">
      <c r="A102" s="37"/>
      <c r="B102" s="29"/>
      <c r="C102" s="46"/>
      <c r="D102" s="39"/>
      <c r="E102" s="42" t="s">
        <v>16</v>
      </c>
      <c r="F102" s="43" t="s">
        <v>93</v>
      </c>
      <c r="G102" s="42"/>
      <c r="H102" s="44"/>
      <c r="I102" s="114" t="s">
        <v>49</v>
      </c>
      <c r="J102" s="107">
        <v>350000</v>
      </c>
      <c r="K102" s="150">
        <f t="shared" si="0"/>
        <v>135.81684128831975</v>
      </c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38"/>
      <c r="AC102" s="138"/>
      <c r="AD102" s="138"/>
    </row>
    <row r="103" spans="1:30" s="5" customFormat="1">
      <c r="A103" s="37"/>
      <c r="B103" s="29"/>
      <c r="C103" s="46"/>
      <c r="D103" s="39"/>
      <c r="E103" s="42" t="s">
        <v>18</v>
      </c>
      <c r="F103" s="43" t="s">
        <v>59</v>
      </c>
      <c r="G103" s="42"/>
      <c r="H103" s="44"/>
      <c r="I103" s="114" t="s">
        <v>94</v>
      </c>
      <c r="J103" s="107">
        <v>100000</v>
      </c>
      <c r="K103" s="150">
        <f t="shared" si="0"/>
        <v>38.804811796662783</v>
      </c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38"/>
      <c r="AC103" s="138"/>
      <c r="AD103" s="138"/>
    </row>
    <row r="104" spans="1:30" s="5" customFormat="1">
      <c r="A104" s="37"/>
      <c r="B104" s="29"/>
      <c r="C104" s="46"/>
      <c r="D104" s="39" t="s">
        <v>28</v>
      </c>
      <c r="E104" s="43" t="s">
        <v>95</v>
      </c>
      <c r="F104" s="42"/>
      <c r="G104" s="42"/>
      <c r="H104" s="44"/>
      <c r="I104" s="114" t="s">
        <v>96</v>
      </c>
      <c r="J104" s="107">
        <v>100000</v>
      </c>
      <c r="K104" s="150">
        <f t="shared" si="0"/>
        <v>38.804811796662783</v>
      </c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38"/>
      <c r="AC104" s="138"/>
      <c r="AD104" s="138"/>
    </row>
    <row r="105" spans="1:30" s="5" customFormat="1">
      <c r="A105" s="37"/>
      <c r="B105" s="29"/>
      <c r="C105" s="96"/>
      <c r="D105" s="30" t="s">
        <v>32</v>
      </c>
      <c r="E105" s="35" t="s">
        <v>332</v>
      </c>
      <c r="F105" s="34"/>
      <c r="G105" s="34"/>
      <c r="H105" s="36"/>
      <c r="I105" s="110"/>
      <c r="J105" s="116"/>
      <c r="K105" s="149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38"/>
      <c r="AC105" s="138"/>
      <c r="AD105" s="138"/>
    </row>
    <row r="106" spans="1:30" s="5" customFormat="1" ht="15" customHeight="1">
      <c r="A106" s="37"/>
      <c r="B106" s="29"/>
      <c r="C106" s="96"/>
      <c r="D106" s="30"/>
      <c r="E106" s="34" t="s">
        <v>13</v>
      </c>
      <c r="F106" s="163" t="s">
        <v>338</v>
      </c>
      <c r="G106" s="163"/>
      <c r="H106" s="164"/>
      <c r="I106" s="110" t="s">
        <v>49</v>
      </c>
      <c r="J106" s="116">
        <v>48963</v>
      </c>
      <c r="K106" s="149">
        <v>19</v>
      </c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38"/>
      <c r="AC106" s="138"/>
      <c r="AD106" s="138"/>
    </row>
    <row r="107" spans="1:30" s="5" customFormat="1" ht="15" customHeight="1">
      <c r="A107" s="37"/>
      <c r="B107" s="29"/>
      <c r="C107" s="96"/>
      <c r="D107" s="30"/>
      <c r="E107" s="34" t="s">
        <v>16</v>
      </c>
      <c r="F107" s="163" t="s">
        <v>87</v>
      </c>
      <c r="G107" s="163"/>
      <c r="H107" s="164"/>
      <c r="I107" s="110" t="s">
        <v>49</v>
      </c>
      <c r="J107" s="116">
        <v>38655</v>
      </c>
      <c r="K107" s="149">
        <v>15</v>
      </c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38"/>
      <c r="AC107" s="138"/>
      <c r="AD107" s="138"/>
    </row>
    <row r="108" spans="1:30" s="5" customFormat="1">
      <c r="A108" s="53"/>
      <c r="B108" s="29">
        <v>4</v>
      </c>
      <c r="C108" s="24">
        <v>4</v>
      </c>
      <c r="D108" s="48" t="s">
        <v>97</v>
      </c>
      <c r="E108" s="42"/>
      <c r="F108" s="43"/>
      <c r="G108" s="45"/>
      <c r="H108" s="44"/>
      <c r="I108" s="114"/>
      <c r="J108" s="111"/>
      <c r="K108" s="149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38"/>
      <c r="AC108" s="138"/>
      <c r="AD108" s="138"/>
    </row>
    <row r="109" spans="1:30" s="5" customFormat="1">
      <c r="A109" s="53"/>
      <c r="B109" s="29"/>
      <c r="C109" s="46"/>
      <c r="D109" s="39"/>
      <c r="E109" s="42" t="s">
        <v>13</v>
      </c>
      <c r="F109" s="43" t="s">
        <v>98</v>
      </c>
      <c r="G109" s="42"/>
      <c r="H109" s="44"/>
      <c r="I109" s="114" t="s">
        <v>99</v>
      </c>
      <c r="J109" s="112">
        <v>300000</v>
      </c>
      <c r="K109" s="149">
        <f>J109/2577</f>
        <v>116.41443538998836</v>
      </c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38"/>
      <c r="AC109" s="138"/>
      <c r="AD109" s="138"/>
    </row>
    <row r="110" spans="1:30" s="5" customFormat="1">
      <c r="A110" s="53"/>
      <c r="B110" s="29"/>
      <c r="C110" s="46"/>
      <c r="D110" s="39"/>
      <c r="E110" s="42" t="s">
        <v>16</v>
      </c>
      <c r="F110" s="43" t="s">
        <v>100</v>
      </c>
      <c r="G110" s="42"/>
      <c r="H110" s="44"/>
      <c r="I110" s="114" t="s">
        <v>99</v>
      </c>
      <c r="J110" s="116">
        <v>1200000</v>
      </c>
      <c r="K110" s="149">
        <f>J110/2577</f>
        <v>465.65774155995342</v>
      </c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38"/>
      <c r="AC110" s="138"/>
      <c r="AD110" s="138"/>
    </row>
    <row r="111" spans="1:30" s="5" customFormat="1">
      <c r="A111" s="53"/>
      <c r="B111" s="29">
        <v>5</v>
      </c>
      <c r="C111" s="24">
        <v>5</v>
      </c>
      <c r="D111" s="48" t="s">
        <v>101</v>
      </c>
      <c r="E111" s="42"/>
      <c r="F111" s="43"/>
      <c r="G111" s="45"/>
      <c r="H111" s="44"/>
      <c r="I111" s="114"/>
      <c r="J111" s="116"/>
      <c r="K111" s="149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38"/>
      <c r="AC111" s="138"/>
      <c r="AD111" s="138"/>
    </row>
    <row r="112" spans="1:30" s="5" customFormat="1">
      <c r="A112" s="37"/>
      <c r="B112" s="29"/>
      <c r="C112" s="46"/>
      <c r="D112" s="39"/>
      <c r="E112" s="42" t="s">
        <v>13</v>
      </c>
      <c r="F112" s="43" t="s">
        <v>102</v>
      </c>
      <c r="G112" s="42"/>
      <c r="H112" s="44"/>
      <c r="I112" s="114" t="s">
        <v>99</v>
      </c>
      <c r="J112" s="116">
        <v>300000</v>
      </c>
      <c r="K112" s="149">
        <f>J112/2577</f>
        <v>116.41443538998836</v>
      </c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38"/>
      <c r="AC112" s="138"/>
      <c r="AD112" s="138"/>
    </row>
    <row r="113" spans="1:30" s="5" customFormat="1">
      <c r="A113" s="37"/>
      <c r="B113" s="29"/>
      <c r="C113" s="46"/>
      <c r="D113" s="39"/>
      <c r="E113" s="42" t="s">
        <v>16</v>
      </c>
      <c r="F113" s="43" t="s">
        <v>103</v>
      </c>
      <c r="G113" s="42"/>
      <c r="H113" s="44"/>
      <c r="I113" s="114" t="s">
        <v>99</v>
      </c>
      <c r="J113" s="116">
        <v>300000</v>
      </c>
      <c r="K113" s="149">
        <f>J113/2577</f>
        <v>116.41443538998836</v>
      </c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38"/>
      <c r="AC113" s="138"/>
      <c r="AD113" s="138"/>
    </row>
    <row r="114" spans="1:30" s="5" customFormat="1">
      <c r="A114" s="37"/>
      <c r="B114" s="29">
        <v>6</v>
      </c>
      <c r="C114" s="29">
        <v>6</v>
      </c>
      <c r="D114" s="48" t="s">
        <v>104</v>
      </c>
      <c r="E114" s="42"/>
      <c r="F114" s="43"/>
      <c r="G114" s="45"/>
      <c r="H114" s="44"/>
      <c r="I114" s="114"/>
      <c r="J114" s="116"/>
      <c r="K114" s="149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38"/>
      <c r="AC114" s="138"/>
      <c r="AD114" s="138"/>
    </row>
    <row r="115" spans="1:30" s="5" customFormat="1">
      <c r="A115" s="37"/>
      <c r="B115" s="29"/>
      <c r="C115" s="29"/>
      <c r="D115" s="48"/>
      <c r="E115" s="42" t="s">
        <v>13</v>
      </c>
      <c r="F115" s="43" t="s">
        <v>105</v>
      </c>
      <c r="G115" s="45"/>
      <c r="H115" s="44"/>
      <c r="I115" s="114" t="s">
        <v>106</v>
      </c>
      <c r="J115" s="107">
        <v>100000</v>
      </c>
      <c r="K115" s="149">
        <f>J115/2577</f>
        <v>38.804811796662783</v>
      </c>
      <c r="L115" s="157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38"/>
      <c r="AC115" s="138"/>
      <c r="AD115" s="138"/>
    </row>
    <row r="116" spans="1:30" s="5" customFormat="1">
      <c r="A116" s="37"/>
      <c r="B116" s="29"/>
      <c r="C116" s="29"/>
      <c r="D116" s="48"/>
      <c r="E116" s="42" t="s">
        <v>16</v>
      </c>
      <c r="F116" s="43" t="s">
        <v>107</v>
      </c>
      <c r="G116" s="45"/>
      <c r="H116" s="44"/>
      <c r="I116" s="114" t="s">
        <v>106</v>
      </c>
      <c r="J116" s="107">
        <v>100000</v>
      </c>
      <c r="K116" s="149">
        <f>J116/2577</f>
        <v>38.804811796662783</v>
      </c>
      <c r="L116" s="157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38"/>
      <c r="AC116" s="138"/>
      <c r="AD116" s="138"/>
    </row>
    <row r="117" spans="1:30" s="5" customFormat="1">
      <c r="A117" s="37"/>
      <c r="B117" s="29">
        <v>7</v>
      </c>
      <c r="C117" s="29">
        <v>7</v>
      </c>
      <c r="D117" s="48" t="s">
        <v>108</v>
      </c>
      <c r="E117" s="42"/>
      <c r="F117" s="43"/>
      <c r="G117" s="45"/>
      <c r="H117" s="44"/>
      <c r="I117" s="114"/>
      <c r="J117" s="107"/>
      <c r="K117" s="149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38"/>
      <c r="AC117" s="138"/>
      <c r="AD117" s="138"/>
    </row>
    <row r="118" spans="1:30" s="5" customFormat="1">
      <c r="A118" s="37"/>
      <c r="B118" s="29"/>
      <c r="C118" s="46"/>
      <c r="D118" s="39"/>
      <c r="E118" s="42" t="s">
        <v>13</v>
      </c>
      <c r="F118" s="43" t="s">
        <v>109</v>
      </c>
      <c r="G118" s="42"/>
      <c r="H118" s="44"/>
      <c r="I118" s="114"/>
      <c r="J118" s="107"/>
      <c r="K118" s="149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38"/>
      <c r="AC118" s="138"/>
      <c r="AD118" s="138"/>
    </row>
    <row r="119" spans="1:30" s="5" customFormat="1">
      <c r="A119" s="37"/>
      <c r="B119" s="29"/>
      <c r="C119" s="46"/>
      <c r="D119" s="39"/>
      <c r="E119" s="42"/>
      <c r="F119" s="43" t="s">
        <v>11</v>
      </c>
      <c r="G119" s="43" t="s">
        <v>110</v>
      </c>
      <c r="H119" s="44"/>
      <c r="I119" s="114"/>
      <c r="J119" s="107"/>
      <c r="K119" s="149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38"/>
      <c r="AC119" s="138"/>
      <c r="AD119" s="138"/>
    </row>
    <row r="120" spans="1:30" s="5" customFormat="1" ht="12.75" customHeight="1">
      <c r="A120" s="37"/>
      <c r="B120" s="29"/>
      <c r="C120" s="46"/>
      <c r="D120" s="39"/>
      <c r="E120" s="42"/>
      <c r="F120" s="43"/>
      <c r="G120" s="43" t="s">
        <v>111</v>
      </c>
      <c r="H120" s="44"/>
      <c r="I120" s="114" t="s">
        <v>112</v>
      </c>
      <c r="J120" s="107">
        <v>250000</v>
      </c>
      <c r="K120" s="149">
        <f>J120/2577</f>
        <v>97.012029491656961</v>
      </c>
      <c r="L120" s="157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38"/>
      <c r="AC120" s="138"/>
      <c r="AD120" s="138"/>
    </row>
    <row r="121" spans="1:30" s="5" customFormat="1" ht="12.75" customHeight="1">
      <c r="A121" s="37"/>
      <c r="B121" s="29"/>
      <c r="C121" s="46"/>
      <c r="D121" s="39"/>
      <c r="E121" s="42"/>
      <c r="F121" s="43"/>
      <c r="G121" s="43" t="s">
        <v>113</v>
      </c>
      <c r="H121" s="44"/>
      <c r="I121" s="114" t="s">
        <v>112</v>
      </c>
      <c r="J121" s="107">
        <v>200000</v>
      </c>
      <c r="K121" s="149">
        <f>J121/2577</f>
        <v>77.609623593325566</v>
      </c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38"/>
      <c r="AC121" s="138"/>
      <c r="AD121" s="138"/>
    </row>
    <row r="122" spans="1:30" s="5" customFormat="1" ht="12.75" customHeight="1">
      <c r="A122" s="37"/>
      <c r="B122" s="29"/>
      <c r="C122" s="46"/>
      <c r="D122" s="39"/>
      <c r="E122" s="42"/>
      <c r="F122" s="43" t="s">
        <v>22</v>
      </c>
      <c r="G122" s="43" t="s">
        <v>114</v>
      </c>
      <c r="H122" s="44"/>
      <c r="I122" s="114"/>
      <c r="J122" s="107"/>
      <c r="K122" s="149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38"/>
      <c r="AC122" s="138"/>
      <c r="AD122" s="138"/>
    </row>
    <row r="123" spans="1:30" s="5" customFormat="1">
      <c r="A123" s="37"/>
      <c r="B123" s="29"/>
      <c r="C123" s="46"/>
      <c r="D123" s="39"/>
      <c r="E123" s="42"/>
      <c r="F123" s="43"/>
      <c r="G123" s="43" t="s">
        <v>111</v>
      </c>
      <c r="H123" s="44"/>
      <c r="I123" s="114" t="s">
        <v>112</v>
      </c>
      <c r="J123" s="107">
        <v>350000</v>
      </c>
      <c r="K123" s="149">
        <f>J123/2577</f>
        <v>135.81684128831975</v>
      </c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38"/>
      <c r="AC123" s="138"/>
      <c r="AD123" s="138"/>
    </row>
    <row r="124" spans="1:30" s="5" customFormat="1">
      <c r="A124" s="37"/>
      <c r="B124" s="29"/>
      <c r="C124" s="46"/>
      <c r="D124" s="39"/>
      <c r="E124" s="42"/>
      <c r="F124" s="43"/>
      <c r="G124" s="43" t="s">
        <v>113</v>
      </c>
      <c r="H124" s="44"/>
      <c r="I124" s="114" t="s">
        <v>112</v>
      </c>
      <c r="J124" s="107">
        <v>300000</v>
      </c>
      <c r="K124" s="149">
        <f>J124/2577</f>
        <v>116.41443538998836</v>
      </c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38"/>
      <c r="AC124" s="138"/>
      <c r="AD124" s="138"/>
    </row>
    <row r="125" spans="1:30" s="5" customFormat="1">
      <c r="A125" s="37"/>
      <c r="B125" s="29"/>
      <c r="C125" s="46"/>
      <c r="D125" s="39"/>
      <c r="E125" s="42" t="s">
        <v>16</v>
      </c>
      <c r="F125" s="43" t="s">
        <v>115</v>
      </c>
      <c r="G125" s="42"/>
      <c r="H125" s="44"/>
      <c r="I125" s="114" t="s">
        <v>116</v>
      </c>
      <c r="J125" s="107">
        <v>150000</v>
      </c>
      <c r="K125" s="149">
        <f>J125/2577</f>
        <v>58.207217694994178</v>
      </c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38"/>
      <c r="AC125" s="138"/>
      <c r="AD125" s="138"/>
    </row>
    <row r="126" spans="1:30" s="5" customFormat="1">
      <c r="A126" s="37"/>
      <c r="B126" s="29"/>
      <c r="C126" s="38"/>
      <c r="D126" s="39"/>
      <c r="E126" s="42"/>
      <c r="F126" s="43"/>
      <c r="G126" s="54"/>
      <c r="H126" s="47"/>
      <c r="I126" s="114"/>
      <c r="J126" s="107"/>
      <c r="K126" s="149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38"/>
      <c r="AC126" s="138"/>
      <c r="AD126" s="138"/>
    </row>
    <row r="127" spans="1:30" s="5" customFormat="1">
      <c r="A127" s="28" t="s">
        <v>117</v>
      </c>
      <c r="B127" s="29"/>
      <c r="C127" s="55" t="s">
        <v>118</v>
      </c>
      <c r="D127" s="56"/>
      <c r="E127" s="57"/>
      <c r="F127" s="57"/>
      <c r="G127" s="57"/>
      <c r="H127" s="58"/>
      <c r="I127" s="105"/>
      <c r="J127" s="107"/>
      <c r="K127" s="149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38"/>
      <c r="AC127" s="138"/>
      <c r="AD127" s="138"/>
    </row>
    <row r="128" spans="1:30" s="5" customFormat="1">
      <c r="A128" s="28"/>
      <c r="B128" s="29">
        <v>8</v>
      </c>
      <c r="C128" s="29" t="s">
        <v>9</v>
      </c>
      <c r="D128" s="48" t="s">
        <v>119</v>
      </c>
      <c r="E128" s="42"/>
      <c r="F128" s="42"/>
      <c r="G128" s="42"/>
      <c r="H128" s="44"/>
      <c r="I128" s="114"/>
      <c r="J128" s="107"/>
      <c r="K128" s="149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38"/>
      <c r="AC128" s="138"/>
      <c r="AD128" s="138"/>
    </row>
    <row r="129" spans="1:30" s="5" customFormat="1">
      <c r="A129" s="37"/>
      <c r="B129" s="29"/>
      <c r="C129" s="46"/>
      <c r="D129" s="39"/>
      <c r="E129" s="42" t="s">
        <v>13</v>
      </c>
      <c r="F129" s="43" t="s">
        <v>120</v>
      </c>
      <c r="G129" s="42"/>
      <c r="H129" s="47"/>
      <c r="I129" s="114" t="s">
        <v>121</v>
      </c>
      <c r="J129" s="107">
        <v>75000</v>
      </c>
      <c r="K129" s="149">
        <f>J129/2577</f>
        <v>29.103608847497089</v>
      </c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38"/>
      <c r="AC129" s="138"/>
      <c r="AD129" s="138"/>
    </row>
    <row r="130" spans="1:30" s="5" customFormat="1">
      <c r="A130" s="37"/>
      <c r="B130" s="29"/>
      <c r="C130" s="46"/>
      <c r="D130" s="39"/>
      <c r="E130" s="42" t="s">
        <v>16</v>
      </c>
      <c r="F130" s="43" t="s">
        <v>122</v>
      </c>
      <c r="G130" s="42"/>
      <c r="H130" s="47"/>
      <c r="I130" s="114" t="s">
        <v>121</v>
      </c>
      <c r="J130" s="107">
        <v>100000</v>
      </c>
      <c r="K130" s="149">
        <f>J130/2577</f>
        <v>38.804811796662783</v>
      </c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38"/>
      <c r="AC130" s="138"/>
      <c r="AD130" s="138"/>
    </row>
    <row r="131" spans="1:30" s="5" customFormat="1">
      <c r="A131" s="37"/>
      <c r="B131" s="29"/>
      <c r="C131" s="46"/>
      <c r="D131" s="39"/>
      <c r="E131" s="42" t="s">
        <v>18</v>
      </c>
      <c r="F131" s="43" t="s">
        <v>123</v>
      </c>
      <c r="G131" s="42"/>
      <c r="H131" s="47"/>
      <c r="I131" s="114" t="s">
        <v>121</v>
      </c>
      <c r="J131" s="107">
        <v>100000</v>
      </c>
      <c r="K131" s="149">
        <f>J131/2577</f>
        <v>38.804811796662783</v>
      </c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38"/>
      <c r="AC131" s="138"/>
      <c r="AD131" s="138"/>
    </row>
    <row r="132" spans="1:30" s="5" customFormat="1">
      <c r="A132" s="37"/>
      <c r="B132" s="29"/>
      <c r="C132" s="46"/>
      <c r="D132" s="39"/>
      <c r="E132" s="42" t="s">
        <v>20</v>
      </c>
      <c r="F132" s="43" t="s">
        <v>124</v>
      </c>
      <c r="G132" s="42"/>
      <c r="H132" s="47"/>
      <c r="I132" s="114" t="s">
        <v>121</v>
      </c>
      <c r="J132" s="107">
        <v>100000</v>
      </c>
      <c r="K132" s="149">
        <f>J132/2577</f>
        <v>38.804811796662783</v>
      </c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38"/>
      <c r="AC132" s="138"/>
      <c r="AD132" s="138"/>
    </row>
    <row r="133" spans="1:30" s="5" customFormat="1">
      <c r="A133" s="37"/>
      <c r="B133" s="29">
        <v>9</v>
      </c>
      <c r="C133" s="29" t="s">
        <v>125</v>
      </c>
      <c r="D133" s="59" t="s">
        <v>126</v>
      </c>
      <c r="E133" s="42"/>
      <c r="F133" s="43"/>
      <c r="G133" s="42"/>
      <c r="H133" s="47"/>
      <c r="I133" s="114"/>
      <c r="J133" s="107"/>
      <c r="K133" s="149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38"/>
      <c r="AC133" s="138"/>
      <c r="AD133" s="138"/>
    </row>
    <row r="134" spans="1:30" s="5" customFormat="1">
      <c r="A134" s="37"/>
      <c r="B134" s="29"/>
      <c r="C134" s="29"/>
      <c r="D134" s="48"/>
      <c r="E134" s="42" t="s">
        <v>11</v>
      </c>
      <c r="F134" s="43" t="s">
        <v>127</v>
      </c>
      <c r="G134" s="42"/>
      <c r="H134" s="47"/>
      <c r="I134" s="114"/>
      <c r="J134" s="107"/>
      <c r="K134" s="149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38"/>
      <c r="AC134" s="138"/>
      <c r="AD134" s="138"/>
    </row>
    <row r="135" spans="1:30" s="5" customFormat="1">
      <c r="A135" s="37"/>
      <c r="B135" s="29"/>
      <c r="C135" s="29"/>
      <c r="D135" s="48"/>
      <c r="E135" s="42"/>
      <c r="F135" s="43" t="s">
        <v>13</v>
      </c>
      <c r="G135" s="60" t="s">
        <v>128</v>
      </c>
      <c r="H135" s="47"/>
      <c r="I135" s="114" t="s">
        <v>129</v>
      </c>
      <c r="J135" s="107">
        <v>400000</v>
      </c>
      <c r="K135" s="149">
        <f>J135/2577</f>
        <v>155.21924718665113</v>
      </c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38"/>
      <c r="AC135" s="138"/>
      <c r="AD135" s="138"/>
    </row>
    <row r="136" spans="1:30" s="5" customFormat="1">
      <c r="A136" s="37"/>
      <c r="B136" s="29"/>
      <c r="C136" s="29"/>
      <c r="D136" s="48"/>
      <c r="E136" s="42"/>
      <c r="F136" s="43" t="s">
        <v>16</v>
      </c>
      <c r="G136" s="43" t="s">
        <v>130</v>
      </c>
      <c r="H136" s="47"/>
      <c r="I136" s="114" t="s">
        <v>131</v>
      </c>
      <c r="J136" s="107">
        <v>500000</v>
      </c>
      <c r="K136" s="149">
        <f>J136/2577</f>
        <v>194.02405898331392</v>
      </c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38"/>
      <c r="AC136" s="138"/>
      <c r="AD136" s="138"/>
    </row>
    <row r="137" spans="1:30" s="5" customFormat="1">
      <c r="A137" s="37"/>
      <c r="B137" s="29"/>
      <c r="C137" s="29"/>
      <c r="D137" s="48"/>
      <c r="E137" s="42" t="s">
        <v>22</v>
      </c>
      <c r="F137" s="43" t="s">
        <v>132</v>
      </c>
      <c r="G137" s="42"/>
      <c r="H137" s="47"/>
      <c r="I137" s="114"/>
      <c r="J137" s="107"/>
      <c r="K137" s="149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38"/>
      <c r="AC137" s="138"/>
      <c r="AD137" s="138"/>
    </row>
    <row r="138" spans="1:30" s="5" customFormat="1">
      <c r="A138" s="37"/>
      <c r="B138" s="29"/>
      <c r="C138" s="29"/>
      <c r="D138" s="48"/>
      <c r="E138" s="42"/>
      <c r="F138" s="43" t="s">
        <v>13</v>
      </c>
      <c r="G138" s="43" t="s">
        <v>339</v>
      </c>
      <c r="H138" s="47"/>
      <c r="I138" s="114"/>
      <c r="J138" s="107"/>
      <c r="K138" s="149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38"/>
      <c r="AC138" s="138"/>
      <c r="AD138" s="138"/>
    </row>
    <row r="139" spans="1:30" s="5" customFormat="1">
      <c r="A139" s="37"/>
      <c r="B139" s="29"/>
      <c r="C139" s="29"/>
      <c r="D139" s="48"/>
      <c r="E139" s="42"/>
      <c r="F139" s="43"/>
      <c r="G139" s="43" t="s">
        <v>133</v>
      </c>
      <c r="H139" s="49" t="s">
        <v>134</v>
      </c>
      <c r="I139" s="114" t="s">
        <v>135</v>
      </c>
      <c r="J139" s="107">
        <v>5000000</v>
      </c>
      <c r="K139" s="149">
        <f>J139/2577</f>
        <v>1940.2405898331392</v>
      </c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38"/>
      <c r="AC139" s="138"/>
      <c r="AD139" s="138"/>
    </row>
    <row r="140" spans="1:30" s="5" customFormat="1">
      <c r="A140" s="37"/>
      <c r="B140" s="29"/>
      <c r="C140" s="29"/>
      <c r="D140" s="48"/>
      <c r="E140" s="42"/>
      <c r="F140" s="43"/>
      <c r="G140" s="43" t="s">
        <v>136</v>
      </c>
      <c r="H140" s="49" t="s">
        <v>137</v>
      </c>
      <c r="I140" s="114" t="s">
        <v>135</v>
      </c>
      <c r="J140" s="107">
        <v>4000000</v>
      </c>
      <c r="K140" s="149">
        <f>J140/2577</f>
        <v>1552.1924718665114</v>
      </c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38"/>
      <c r="AC140" s="138"/>
      <c r="AD140" s="138"/>
    </row>
    <row r="141" spans="1:30" s="5" customFormat="1">
      <c r="A141" s="37"/>
      <c r="B141" s="29"/>
      <c r="C141" s="29"/>
      <c r="D141" s="48"/>
      <c r="E141" s="42"/>
      <c r="F141" s="43"/>
      <c r="G141" s="43" t="s">
        <v>138</v>
      </c>
      <c r="H141" s="49" t="s">
        <v>139</v>
      </c>
      <c r="I141" s="114" t="s">
        <v>135</v>
      </c>
      <c r="J141" s="107">
        <v>3500000</v>
      </c>
      <c r="K141" s="149">
        <f>J141/2577</f>
        <v>1358.1684128831976</v>
      </c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38"/>
      <c r="AC141" s="138"/>
      <c r="AD141" s="138"/>
    </row>
    <row r="142" spans="1:30" s="5" customFormat="1">
      <c r="A142" s="37"/>
      <c r="B142" s="29"/>
      <c r="C142" s="29"/>
      <c r="D142" s="48"/>
      <c r="E142" s="42"/>
      <c r="F142" s="43"/>
      <c r="G142" s="43" t="s">
        <v>140</v>
      </c>
      <c r="H142" s="49" t="s">
        <v>141</v>
      </c>
      <c r="I142" s="114" t="s">
        <v>135</v>
      </c>
      <c r="J142" s="107">
        <v>3000000</v>
      </c>
      <c r="K142" s="149">
        <f>J142/2577</f>
        <v>1164.1443538998835</v>
      </c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38"/>
      <c r="AC142" s="138"/>
      <c r="AD142" s="138"/>
    </row>
    <row r="143" spans="1:30" s="5" customFormat="1">
      <c r="A143" s="37"/>
      <c r="B143" s="29"/>
      <c r="C143" s="29"/>
      <c r="D143" s="48"/>
      <c r="E143" s="42"/>
      <c r="F143" s="43" t="s">
        <v>16</v>
      </c>
      <c r="G143" s="43" t="s">
        <v>142</v>
      </c>
      <c r="H143" s="47"/>
      <c r="I143" s="114" t="s">
        <v>135</v>
      </c>
      <c r="J143" s="107">
        <v>2000000</v>
      </c>
      <c r="K143" s="149">
        <f>J143/2577</f>
        <v>776.09623593325568</v>
      </c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38"/>
      <c r="AC143" s="138"/>
      <c r="AD143" s="138"/>
    </row>
    <row r="144" spans="1:30" s="5" customFormat="1">
      <c r="A144" s="37"/>
      <c r="B144" s="29"/>
      <c r="C144" s="29"/>
      <c r="D144" s="48"/>
      <c r="E144" s="42"/>
      <c r="F144" s="43" t="s">
        <v>18</v>
      </c>
      <c r="G144" s="43" t="s">
        <v>143</v>
      </c>
      <c r="H144" s="47"/>
      <c r="I144" s="114"/>
      <c r="J144" s="107"/>
      <c r="K144" s="149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38"/>
      <c r="AC144" s="138"/>
      <c r="AD144" s="138"/>
    </row>
    <row r="145" spans="1:30" s="5" customFormat="1">
      <c r="A145" s="37"/>
      <c r="B145" s="29"/>
      <c r="C145" s="29"/>
      <c r="D145" s="48"/>
      <c r="E145" s="42"/>
      <c r="F145" s="43"/>
      <c r="G145" s="43" t="s">
        <v>133</v>
      </c>
      <c r="H145" s="49" t="s">
        <v>144</v>
      </c>
      <c r="I145" s="114" t="s">
        <v>135</v>
      </c>
      <c r="J145" s="107">
        <v>2000000</v>
      </c>
      <c r="K145" s="149">
        <f>J145/2577</f>
        <v>776.09623593325568</v>
      </c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38"/>
      <c r="AC145" s="138"/>
      <c r="AD145" s="138"/>
    </row>
    <row r="146" spans="1:30" s="5" customFormat="1">
      <c r="A146" s="37"/>
      <c r="B146" s="29"/>
      <c r="C146" s="29"/>
      <c r="D146" s="48"/>
      <c r="E146" s="42"/>
      <c r="F146" s="43"/>
      <c r="G146" s="43" t="s">
        <v>136</v>
      </c>
      <c r="H146" s="49" t="s">
        <v>145</v>
      </c>
      <c r="I146" s="114" t="s">
        <v>135</v>
      </c>
      <c r="J146" s="107">
        <v>1000000</v>
      </c>
      <c r="K146" s="149">
        <f>J146/2577</f>
        <v>388.04811796662784</v>
      </c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38"/>
      <c r="AC146" s="138"/>
      <c r="AD146" s="138"/>
    </row>
    <row r="147" spans="1:30" s="5" customFormat="1">
      <c r="A147" s="37"/>
      <c r="B147" s="29"/>
      <c r="C147" s="29"/>
      <c r="D147" s="48"/>
      <c r="E147" s="42"/>
      <c r="F147" s="43"/>
      <c r="G147" s="43" t="s">
        <v>138</v>
      </c>
      <c r="H147" s="49" t="s">
        <v>146</v>
      </c>
      <c r="I147" s="114" t="s">
        <v>135</v>
      </c>
      <c r="J147" s="107">
        <v>300000</v>
      </c>
      <c r="K147" s="149">
        <f>J147/2577</f>
        <v>116.41443538998836</v>
      </c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38"/>
      <c r="AC147" s="138"/>
      <c r="AD147" s="138"/>
    </row>
    <row r="148" spans="1:30" s="5" customFormat="1">
      <c r="A148" s="37"/>
      <c r="B148" s="29"/>
      <c r="C148" s="29"/>
      <c r="D148" s="48"/>
      <c r="E148" s="42"/>
      <c r="F148" s="43" t="s">
        <v>20</v>
      </c>
      <c r="G148" s="43" t="s">
        <v>147</v>
      </c>
      <c r="H148" s="47"/>
      <c r="I148" s="114" t="s">
        <v>135</v>
      </c>
      <c r="J148" s="107">
        <v>300000</v>
      </c>
      <c r="K148" s="149">
        <f>J148/2577</f>
        <v>116.41443538998836</v>
      </c>
      <c r="L148" s="157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38"/>
      <c r="AC148" s="138"/>
      <c r="AD148" s="138"/>
    </row>
    <row r="149" spans="1:30" s="5" customFormat="1">
      <c r="A149" s="37"/>
      <c r="B149" s="29"/>
      <c r="C149" s="29"/>
      <c r="D149" s="48"/>
      <c r="E149" s="42" t="s">
        <v>24</v>
      </c>
      <c r="F149" s="43" t="s">
        <v>148</v>
      </c>
      <c r="G149" s="42"/>
      <c r="H149" s="47"/>
      <c r="I149" s="114"/>
      <c r="J149" s="107"/>
      <c r="K149" s="149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38"/>
      <c r="AC149" s="138"/>
      <c r="AD149" s="138"/>
    </row>
    <row r="150" spans="1:30" s="5" customFormat="1">
      <c r="A150" s="37"/>
      <c r="B150" s="29"/>
      <c r="C150" s="29"/>
      <c r="D150" s="48"/>
      <c r="E150" s="42"/>
      <c r="F150" s="43" t="s">
        <v>13</v>
      </c>
      <c r="G150" s="43" t="s">
        <v>149</v>
      </c>
      <c r="H150" s="47"/>
      <c r="I150" s="114"/>
      <c r="J150" s="107"/>
      <c r="K150" s="149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38"/>
      <c r="AC150" s="138"/>
      <c r="AD150" s="138"/>
    </row>
    <row r="151" spans="1:30" s="5" customFormat="1">
      <c r="A151" s="37"/>
      <c r="B151" s="29"/>
      <c r="C151" s="29"/>
      <c r="D151" s="48"/>
      <c r="E151" s="42"/>
      <c r="F151" s="43"/>
      <c r="G151" s="43" t="s">
        <v>150</v>
      </c>
      <c r="H151" s="47"/>
      <c r="I151" s="114" t="s">
        <v>151</v>
      </c>
      <c r="J151" s="107">
        <v>500000</v>
      </c>
      <c r="K151" s="149">
        <f>J151/2577</f>
        <v>194.02405898331392</v>
      </c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38"/>
      <c r="AC151" s="138"/>
      <c r="AD151" s="138"/>
    </row>
    <row r="152" spans="1:30" s="5" customFormat="1">
      <c r="A152" s="37"/>
      <c r="B152" s="29"/>
      <c r="C152" s="29"/>
      <c r="D152" s="48"/>
      <c r="E152" s="42"/>
      <c r="F152" s="43"/>
      <c r="G152" s="43" t="s">
        <v>152</v>
      </c>
      <c r="H152" s="47"/>
      <c r="I152" s="114" t="s">
        <v>151</v>
      </c>
      <c r="J152" s="107">
        <v>300000</v>
      </c>
      <c r="K152" s="149">
        <f>J152/2577</f>
        <v>116.41443538998836</v>
      </c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38"/>
      <c r="AC152" s="138"/>
      <c r="AD152" s="138"/>
    </row>
    <row r="153" spans="1:30" s="5" customFormat="1">
      <c r="A153" s="37"/>
      <c r="B153" s="29"/>
      <c r="C153" s="29"/>
      <c r="D153" s="48"/>
      <c r="E153" s="42"/>
      <c r="F153" s="43"/>
      <c r="G153" s="43" t="s">
        <v>153</v>
      </c>
      <c r="H153" s="47"/>
      <c r="I153" s="114"/>
      <c r="J153" s="107"/>
      <c r="K153" s="149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38"/>
      <c r="AC153" s="138"/>
      <c r="AD153" s="138"/>
    </row>
    <row r="154" spans="1:30" s="5" customFormat="1">
      <c r="A154" s="37"/>
      <c r="B154" s="29"/>
      <c r="C154" s="29"/>
      <c r="D154" s="48"/>
      <c r="E154" s="42"/>
      <c r="F154" s="43"/>
      <c r="G154" s="43"/>
      <c r="H154" s="61" t="s">
        <v>154</v>
      </c>
      <c r="I154" s="105" t="s">
        <v>155</v>
      </c>
      <c r="J154" s="107">
        <v>250000</v>
      </c>
      <c r="K154" s="149">
        <f t="shared" ref="K154:K159" si="1">J154/2577</f>
        <v>97.012029491656961</v>
      </c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38"/>
      <c r="AC154" s="138"/>
      <c r="AD154" s="138"/>
    </row>
    <row r="155" spans="1:30" s="5" customFormat="1">
      <c r="A155" s="37"/>
      <c r="B155" s="29"/>
      <c r="C155" s="29"/>
      <c r="D155" s="48"/>
      <c r="E155" s="42"/>
      <c r="F155" s="43"/>
      <c r="G155" s="43"/>
      <c r="H155" s="61" t="s">
        <v>156</v>
      </c>
      <c r="I155" s="105" t="s">
        <v>155</v>
      </c>
      <c r="J155" s="107">
        <v>100000</v>
      </c>
      <c r="K155" s="149">
        <f t="shared" si="1"/>
        <v>38.804811796662783</v>
      </c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38"/>
      <c r="AC155" s="138"/>
      <c r="AD155" s="138"/>
    </row>
    <row r="156" spans="1:30" s="5" customFormat="1">
      <c r="A156" s="37"/>
      <c r="B156" s="29"/>
      <c r="C156" s="29"/>
      <c r="D156" s="48"/>
      <c r="E156" s="42"/>
      <c r="F156" s="43"/>
      <c r="G156" s="43"/>
      <c r="H156" s="61" t="s">
        <v>157</v>
      </c>
      <c r="I156" s="105" t="s">
        <v>155</v>
      </c>
      <c r="J156" s="107">
        <v>50000</v>
      </c>
      <c r="K156" s="149">
        <f t="shared" si="1"/>
        <v>19.402405898331391</v>
      </c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38"/>
      <c r="AC156" s="138"/>
      <c r="AD156" s="138"/>
    </row>
    <row r="157" spans="1:30" s="5" customFormat="1">
      <c r="A157" s="37"/>
      <c r="B157" s="29"/>
      <c r="C157" s="29"/>
      <c r="D157" s="48"/>
      <c r="E157" s="42"/>
      <c r="F157" s="43"/>
      <c r="G157" s="43"/>
      <c r="H157" s="43" t="s">
        <v>158</v>
      </c>
      <c r="I157" s="105" t="s">
        <v>155</v>
      </c>
      <c r="J157" s="107">
        <v>50000</v>
      </c>
      <c r="K157" s="149">
        <f t="shared" si="1"/>
        <v>19.402405898331391</v>
      </c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38"/>
      <c r="AC157" s="138"/>
      <c r="AD157" s="138"/>
    </row>
    <row r="158" spans="1:30" s="5" customFormat="1">
      <c r="A158" s="37"/>
      <c r="B158" s="29"/>
      <c r="C158" s="29"/>
      <c r="D158" s="48"/>
      <c r="E158" s="42"/>
      <c r="F158" s="43"/>
      <c r="G158" s="43"/>
      <c r="H158" s="43" t="s">
        <v>159</v>
      </c>
      <c r="I158" s="105" t="s">
        <v>155</v>
      </c>
      <c r="J158" s="116">
        <v>50000</v>
      </c>
      <c r="K158" s="149">
        <f t="shared" si="1"/>
        <v>19.402405898331391</v>
      </c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38"/>
      <c r="AC158" s="138"/>
      <c r="AD158" s="138"/>
    </row>
    <row r="159" spans="1:30" s="5" customFormat="1">
      <c r="A159" s="37"/>
      <c r="B159" s="29"/>
      <c r="C159" s="29"/>
      <c r="D159" s="48"/>
      <c r="E159" s="42"/>
      <c r="F159" s="43"/>
      <c r="G159" s="43"/>
      <c r="H159" s="43" t="s">
        <v>160</v>
      </c>
      <c r="I159" s="105" t="s">
        <v>161</v>
      </c>
      <c r="J159" s="107">
        <v>100000</v>
      </c>
      <c r="K159" s="149">
        <f t="shared" si="1"/>
        <v>38.804811796662783</v>
      </c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38"/>
      <c r="AC159" s="138"/>
      <c r="AD159" s="138"/>
    </row>
    <row r="160" spans="1:30" s="5" customFormat="1">
      <c r="A160" s="37"/>
      <c r="B160" s="29"/>
      <c r="C160" s="29"/>
      <c r="D160" s="48"/>
      <c r="E160" s="42"/>
      <c r="F160" s="43" t="s">
        <v>16</v>
      </c>
      <c r="G160" s="43" t="s">
        <v>162</v>
      </c>
      <c r="H160" s="47"/>
      <c r="I160" s="114"/>
      <c r="J160" s="107"/>
      <c r="K160" s="149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38"/>
      <c r="AC160" s="138"/>
      <c r="AD160" s="138"/>
    </row>
    <row r="161" spans="1:123" s="5" customFormat="1">
      <c r="A161" s="37"/>
      <c r="B161" s="29"/>
      <c r="C161" s="29"/>
      <c r="D161" s="48"/>
      <c r="E161" s="42"/>
      <c r="F161" s="43"/>
      <c r="G161" s="43" t="s">
        <v>150</v>
      </c>
      <c r="H161" s="47"/>
      <c r="I161" s="114" t="s">
        <v>163</v>
      </c>
      <c r="J161" s="107">
        <v>150000</v>
      </c>
      <c r="K161" s="149">
        <f t="shared" ref="K161:K167" si="2">J161/2577</f>
        <v>58.207217694994178</v>
      </c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38"/>
      <c r="AC161" s="138"/>
      <c r="AD161" s="138"/>
    </row>
    <row r="162" spans="1:123" s="5" customFormat="1">
      <c r="A162" s="37"/>
      <c r="B162" s="29"/>
      <c r="C162" s="29"/>
      <c r="D162" s="48"/>
      <c r="E162" s="42"/>
      <c r="F162" s="43"/>
      <c r="G162" s="43" t="s">
        <v>152</v>
      </c>
      <c r="H162" s="47"/>
      <c r="I162" s="114" t="s">
        <v>163</v>
      </c>
      <c r="J162" s="107">
        <v>100000</v>
      </c>
      <c r="K162" s="149">
        <f t="shared" si="2"/>
        <v>38.804811796662783</v>
      </c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38"/>
      <c r="AC162" s="138"/>
      <c r="AD162" s="138"/>
    </row>
    <row r="163" spans="1:123" s="66" customFormat="1" ht="14.5">
      <c r="A163" s="62"/>
      <c r="B163" s="63"/>
      <c r="C163" s="64"/>
      <c r="D163" s="65"/>
      <c r="E163" s="65"/>
      <c r="F163" s="65"/>
      <c r="G163" s="43" t="s">
        <v>153</v>
      </c>
      <c r="H163" s="65"/>
      <c r="I163" s="114" t="s">
        <v>163</v>
      </c>
      <c r="J163" s="117">
        <v>75000</v>
      </c>
      <c r="K163" s="149">
        <f t="shared" si="2"/>
        <v>29.103608847497089</v>
      </c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41"/>
      <c r="AC163" s="141"/>
      <c r="AD163" s="141"/>
    </row>
    <row r="164" spans="1:123" s="5" customFormat="1">
      <c r="A164" s="37"/>
      <c r="B164" s="29"/>
      <c r="C164" s="46"/>
      <c r="D164" s="39"/>
      <c r="E164" s="42" t="s">
        <v>26</v>
      </c>
      <c r="F164" s="43" t="s">
        <v>164</v>
      </c>
      <c r="G164" s="42"/>
      <c r="H164" s="47"/>
      <c r="I164" s="114" t="s">
        <v>151</v>
      </c>
      <c r="J164" s="107">
        <v>75000</v>
      </c>
      <c r="K164" s="149">
        <f t="shared" si="2"/>
        <v>29.103608847497089</v>
      </c>
      <c r="L164" s="157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38"/>
      <c r="AC164" s="138"/>
      <c r="AD164" s="138"/>
    </row>
    <row r="165" spans="1:123" s="5" customFormat="1">
      <c r="A165" s="37"/>
      <c r="B165" s="29">
        <v>10</v>
      </c>
      <c r="C165" s="29">
        <v>3</v>
      </c>
      <c r="D165" s="59" t="s">
        <v>165</v>
      </c>
      <c r="E165" s="42"/>
      <c r="F165" s="43"/>
      <c r="G165" s="42"/>
      <c r="H165" s="47"/>
      <c r="I165" s="114" t="s">
        <v>166</v>
      </c>
      <c r="J165" s="107">
        <v>100000</v>
      </c>
      <c r="K165" s="149">
        <f t="shared" si="2"/>
        <v>38.804811796662783</v>
      </c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38"/>
      <c r="AC165" s="138"/>
      <c r="AD165" s="138"/>
    </row>
    <row r="166" spans="1:123" s="5" customFormat="1">
      <c r="A166" s="37"/>
      <c r="B166" s="29">
        <v>11</v>
      </c>
      <c r="C166" s="29">
        <v>4</v>
      </c>
      <c r="D166" s="48" t="s">
        <v>167</v>
      </c>
      <c r="E166" s="42"/>
      <c r="F166" s="43"/>
      <c r="G166" s="42"/>
      <c r="H166" s="47"/>
      <c r="I166" s="114" t="s">
        <v>131</v>
      </c>
      <c r="J166" s="107">
        <v>100000</v>
      </c>
      <c r="K166" s="149">
        <f t="shared" si="2"/>
        <v>38.804811796662783</v>
      </c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38"/>
      <c r="AC166" s="138"/>
      <c r="AD166" s="138"/>
    </row>
    <row r="167" spans="1:123" s="1" customFormat="1">
      <c r="A167" s="37"/>
      <c r="B167" s="29">
        <v>12</v>
      </c>
      <c r="C167" s="29">
        <v>5</v>
      </c>
      <c r="D167" s="48" t="s">
        <v>168</v>
      </c>
      <c r="E167" s="42"/>
      <c r="F167" s="43"/>
      <c r="G167" s="42"/>
      <c r="H167" s="47"/>
      <c r="I167" s="114" t="s">
        <v>131</v>
      </c>
      <c r="J167" s="107">
        <v>100000</v>
      </c>
      <c r="K167" s="149">
        <f t="shared" si="2"/>
        <v>38.804811796662783</v>
      </c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38"/>
      <c r="AC167" s="138"/>
      <c r="AD167" s="138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</row>
    <row r="168" spans="1:123" s="1" customFormat="1">
      <c r="A168" s="37"/>
      <c r="B168" s="29">
        <v>13</v>
      </c>
      <c r="C168" s="29">
        <v>6</v>
      </c>
      <c r="D168" s="48" t="s">
        <v>169</v>
      </c>
      <c r="E168" s="42"/>
      <c r="F168" s="43"/>
      <c r="G168" s="42"/>
      <c r="H168" s="47"/>
      <c r="I168" s="114"/>
      <c r="J168" s="107"/>
      <c r="K168" s="149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38"/>
      <c r="AC168" s="138"/>
      <c r="AD168" s="138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</row>
    <row r="169" spans="1:123" s="1" customFormat="1">
      <c r="A169" s="37"/>
      <c r="B169" s="29"/>
      <c r="C169" s="46"/>
      <c r="D169" s="39"/>
      <c r="E169" s="42" t="s">
        <v>11</v>
      </c>
      <c r="F169" s="43" t="s">
        <v>142</v>
      </c>
      <c r="G169" s="42"/>
      <c r="H169" s="47"/>
      <c r="I169" s="114" t="s">
        <v>170</v>
      </c>
      <c r="J169" s="107">
        <v>2000000</v>
      </c>
      <c r="K169" s="149">
        <f>J169/2577</f>
        <v>776.09623593325568</v>
      </c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38"/>
      <c r="AC169" s="138"/>
      <c r="AD169" s="138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</row>
    <row r="170" spans="1:123" s="1" customFormat="1">
      <c r="A170" s="37"/>
      <c r="B170" s="29"/>
      <c r="C170" s="46"/>
      <c r="D170" s="39"/>
      <c r="E170" s="42" t="s">
        <v>22</v>
      </c>
      <c r="F170" s="43" t="s">
        <v>147</v>
      </c>
      <c r="G170" s="42"/>
      <c r="H170" s="47"/>
      <c r="I170" s="114" t="s">
        <v>170</v>
      </c>
      <c r="J170" s="107">
        <v>1000000</v>
      </c>
      <c r="K170" s="149">
        <f>J170/2577</f>
        <v>388.04811796662784</v>
      </c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38"/>
      <c r="AC170" s="138"/>
      <c r="AD170" s="138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</row>
    <row r="171" spans="1:123" s="1" customFormat="1" ht="27.75" customHeight="1">
      <c r="A171" s="37"/>
      <c r="B171" s="29">
        <v>14</v>
      </c>
      <c r="C171" s="29">
        <v>7</v>
      </c>
      <c r="D171" s="174" t="s">
        <v>171</v>
      </c>
      <c r="E171" s="175"/>
      <c r="F171" s="175"/>
      <c r="G171" s="175"/>
      <c r="H171" s="175"/>
      <c r="I171" s="114"/>
      <c r="J171" s="107"/>
      <c r="K171" s="149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38"/>
      <c r="AC171" s="138"/>
      <c r="AD171" s="138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</row>
    <row r="172" spans="1:123" s="1" customFormat="1">
      <c r="A172" s="37"/>
      <c r="B172" s="29"/>
      <c r="C172" s="46"/>
      <c r="D172" s="39"/>
      <c r="E172" s="67" t="s">
        <v>11</v>
      </c>
      <c r="F172" s="43" t="s">
        <v>172</v>
      </c>
      <c r="G172" s="42"/>
      <c r="H172" s="47"/>
      <c r="I172" s="114" t="s">
        <v>170</v>
      </c>
      <c r="J172" s="107">
        <v>2000000</v>
      </c>
      <c r="K172" s="149">
        <f>J172/2577</f>
        <v>776.09623593325568</v>
      </c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38"/>
      <c r="AC172" s="138"/>
      <c r="AD172" s="138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</row>
    <row r="173" spans="1:123" s="1" customFormat="1">
      <c r="A173" s="37"/>
      <c r="B173" s="29"/>
      <c r="C173" s="46"/>
      <c r="D173" s="39"/>
      <c r="E173" s="67" t="s">
        <v>173</v>
      </c>
      <c r="F173" s="43" t="s">
        <v>174</v>
      </c>
      <c r="G173" s="42"/>
      <c r="H173" s="47"/>
      <c r="I173" s="114" t="s">
        <v>170</v>
      </c>
      <c r="J173" s="107">
        <v>1000000</v>
      </c>
      <c r="K173" s="149">
        <f>J173/2577</f>
        <v>388.04811796662784</v>
      </c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38"/>
      <c r="AC173" s="138"/>
      <c r="AD173" s="138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</row>
    <row r="174" spans="1:123" s="1" customFormat="1">
      <c r="A174" s="37"/>
      <c r="B174" s="29"/>
      <c r="C174" s="46"/>
      <c r="D174" s="39"/>
      <c r="E174" s="67" t="s">
        <v>24</v>
      </c>
      <c r="F174" s="43" t="s">
        <v>175</v>
      </c>
      <c r="G174" s="42"/>
      <c r="H174" s="47"/>
      <c r="I174" s="114" t="s">
        <v>170</v>
      </c>
      <c r="J174" s="107">
        <v>500000</v>
      </c>
      <c r="K174" s="149">
        <f>J174/2577</f>
        <v>194.02405898331392</v>
      </c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38"/>
      <c r="AC174" s="138"/>
      <c r="AD174" s="138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</row>
    <row r="175" spans="1:123" s="1" customFormat="1" ht="12" customHeight="1">
      <c r="A175" s="37"/>
      <c r="B175" s="29"/>
      <c r="C175" s="46"/>
      <c r="D175" s="39"/>
      <c r="E175" s="67"/>
      <c r="F175" s="43"/>
      <c r="G175" s="42"/>
      <c r="H175" s="47"/>
      <c r="I175" s="114"/>
      <c r="J175" s="118"/>
      <c r="K175" s="149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38"/>
      <c r="AC175" s="138"/>
      <c r="AD175" s="138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</row>
    <row r="176" spans="1:123" s="1" customFormat="1">
      <c r="A176" s="28" t="s">
        <v>176</v>
      </c>
      <c r="B176" s="29"/>
      <c r="C176" s="55" t="s">
        <v>177</v>
      </c>
      <c r="D176" s="56"/>
      <c r="E176" s="57"/>
      <c r="F176" s="57"/>
      <c r="G176" s="57"/>
      <c r="H176" s="58"/>
      <c r="I176" s="105"/>
      <c r="J176" s="118"/>
      <c r="K176" s="149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38"/>
      <c r="AC176" s="138"/>
      <c r="AD176" s="138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</row>
    <row r="177" spans="1:123" s="1" customFormat="1">
      <c r="A177" s="37"/>
      <c r="B177" s="29">
        <v>15</v>
      </c>
      <c r="C177" s="29">
        <v>1</v>
      </c>
      <c r="D177" s="48" t="s">
        <v>178</v>
      </c>
      <c r="E177" s="42"/>
      <c r="F177" s="43"/>
      <c r="G177" s="42"/>
      <c r="H177" s="47"/>
      <c r="I177" s="114" t="s">
        <v>179</v>
      </c>
      <c r="J177" s="115">
        <v>300000</v>
      </c>
      <c r="K177" s="149">
        <f>J177/2577</f>
        <v>116.41443538998836</v>
      </c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38"/>
      <c r="AC177" s="138"/>
      <c r="AD177" s="138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</row>
    <row r="178" spans="1:123" s="1" customFormat="1">
      <c r="A178" s="37"/>
      <c r="B178" s="29">
        <v>16</v>
      </c>
      <c r="C178" s="29">
        <v>2</v>
      </c>
      <c r="D178" s="48" t="s">
        <v>180</v>
      </c>
      <c r="E178" s="42"/>
      <c r="F178" s="43"/>
      <c r="G178" s="42"/>
      <c r="H178" s="47"/>
      <c r="I178" s="114"/>
      <c r="J178" s="107"/>
      <c r="K178" s="149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38"/>
      <c r="AC178" s="138"/>
      <c r="AD178" s="138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</row>
    <row r="179" spans="1:123" s="1" customFormat="1">
      <c r="A179" s="37"/>
      <c r="B179" s="29"/>
      <c r="C179" s="46"/>
      <c r="D179" s="39">
        <v>1</v>
      </c>
      <c r="E179" s="43" t="s">
        <v>181</v>
      </c>
      <c r="F179" s="43"/>
      <c r="G179" s="42"/>
      <c r="H179" s="47"/>
      <c r="I179" s="114"/>
      <c r="J179" s="107"/>
      <c r="K179" s="149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38"/>
      <c r="AC179" s="138"/>
      <c r="AD179" s="138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</row>
    <row r="180" spans="1:123" s="1" customFormat="1">
      <c r="A180" s="37"/>
      <c r="B180" s="29"/>
      <c r="C180" s="46"/>
      <c r="D180" s="39"/>
      <c r="E180" s="42" t="s">
        <v>11</v>
      </c>
      <c r="F180" s="43" t="s">
        <v>182</v>
      </c>
      <c r="G180" s="42"/>
      <c r="H180" s="47"/>
      <c r="I180" s="114"/>
      <c r="J180" s="107"/>
      <c r="K180" s="149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38"/>
      <c r="AC180" s="138"/>
      <c r="AD180" s="138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</row>
    <row r="181" spans="1:123" s="1" customFormat="1">
      <c r="A181" s="37"/>
      <c r="B181" s="29"/>
      <c r="C181" s="46"/>
      <c r="D181" s="39"/>
      <c r="E181" s="42"/>
      <c r="F181" s="42">
        <v>1</v>
      </c>
      <c r="G181" s="43" t="s">
        <v>172</v>
      </c>
      <c r="H181" s="47"/>
      <c r="I181" s="114" t="s">
        <v>179</v>
      </c>
      <c r="J181" s="107">
        <v>300000</v>
      </c>
      <c r="K181" s="149">
        <f>J181/2577</f>
        <v>116.41443538998836</v>
      </c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38"/>
      <c r="AC181" s="138"/>
      <c r="AD181" s="138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</row>
    <row r="182" spans="1:123" s="1" customFormat="1">
      <c r="A182" s="37"/>
      <c r="B182" s="29"/>
      <c r="C182" s="46"/>
      <c r="D182" s="39"/>
      <c r="E182" s="42"/>
      <c r="F182" s="42">
        <v>2</v>
      </c>
      <c r="G182" s="43" t="s">
        <v>174</v>
      </c>
      <c r="H182" s="47"/>
      <c r="I182" s="114" t="s">
        <v>179</v>
      </c>
      <c r="J182" s="107">
        <v>200000</v>
      </c>
      <c r="K182" s="149">
        <f>J182/2577</f>
        <v>77.609623593325566</v>
      </c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38"/>
      <c r="AC182" s="138"/>
      <c r="AD182" s="138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</row>
    <row r="183" spans="1:123" s="1" customFormat="1">
      <c r="A183" s="37"/>
      <c r="B183" s="29"/>
      <c r="C183" s="46"/>
      <c r="D183" s="39"/>
      <c r="E183" s="42"/>
      <c r="F183" s="42">
        <v>3</v>
      </c>
      <c r="G183" s="43" t="s">
        <v>175</v>
      </c>
      <c r="H183" s="47"/>
      <c r="I183" s="114" t="s">
        <v>179</v>
      </c>
      <c r="J183" s="107">
        <v>150000</v>
      </c>
      <c r="K183" s="149">
        <f>J183/2577</f>
        <v>58.207217694994178</v>
      </c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38"/>
      <c r="AC183" s="138"/>
      <c r="AD183" s="138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</row>
    <row r="184" spans="1:123" s="5" customFormat="1">
      <c r="A184" s="37"/>
      <c r="B184" s="29"/>
      <c r="C184" s="46"/>
      <c r="D184" s="39"/>
      <c r="E184" s="42" t="s">
        <v>22</v>
      </c>
      <c r="F184" s="45" t="s">
        <v>183</v>
      </c>
      <c r="G184" s="42"/>
      <c r="H184" s="47"/>
      <c r="I184" s="114"/>
      <c r="J184" s="107"/>
      <c r="K184" s="149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38"/>
      <c r="AC184" s="138"/>
      <c r="AD184" s="138"/>
    </row>
    <row r="185" spans="1:123" s="5" customFormat="1">
      <c r="A185" s="37"/>
      <c r="B185" s="29"/>
      <c r="C185" s="46"/>
      <c r="D185" s="39"/>
      <c r="E185" s="42"/>
      <c r="F185" s="45">
        <v>1</v>
      </c>
      <c r="G185" s="45" t="s">
        <v>172</v>
      </c>
      <c r="H185" s="44"/>
      <c r="I185" s="114" t="s">
        <v>179</v>
      </c>
      <c r="J185" s="107">
        <v>150000</v>
      </c>
      <c r="K185" s="149">
        <f>J185/2577</f>
        <v>58.207217694994178</v>
      </c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38"/>
      <c r="AC185" s="138"/>
      <c r="AD185" s="138"/>
    </row>
    <row r="186" spans="1:123" s="5" customFormat="1">
      <c r="A186" s="37"/>
      <c r="B186" s="29"/>
      <c r="C186" s="46"/>
      <c r="D186" s="39"/>
      <c r="E186" s="42"/>
      <c r="F186" s="45">
        <v>2</v>
      </c>
      <c r="G186" s="45" t="s">
        <v>174</v>
      </c>
      <c r="H186" s="44"/>
      <c r="I186" s="114" t="s">
        <v>179</v>
      </c>
      <c r="J186" s="107">
        <v>100000</v>
      </c>
      <c r="K186" s="149">
        <f>J186/2577</f>
        <v>38.804811796662783</v>
      </c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38"/>
      <c r="AC186" s="138"/>
      <c r="AD186" s="138"/>
    </row>
    <row r="187" spans="1:123" s="5" customFormat="1">
      <c r="A187" s="37"/>
      <c r="B187" s="29"/>
      <c r="C187" s="46"/>
      <c r="D187" s="39"/>
      <c r="E187" s="42"/>
      <c r="F187" s="45">
        <v>3</v>
      </c>
      <c r="G187" s="45" t="s">
        <v>175</v>
      </c>
      <c r="H187" s="44"/>
      <c r="I187" s="114" t="s">
        <v>179</v>
      </c>
      <c r="J187" s="107">
        <v>75000</v>
      </c>
      <c r="K187" s="149">
        <f>J187/2577</f>
        <v>29.103608847497089</v>
      </c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38"/>
      <c r="AC187" s="138"/>
      <c r="AD187" s="138"/>
    </row>
    <row r="188" spans="1:123" s="5" customFormat="1">
      <c r="A188" s="37"/>
      <c r="B188" s="29"/>
      <c r="C188" s="46"/>
      <c r="D188" s="39">
        <v>2</v>
      </c>
      <c r="E188" s="43" t="s">
        <v>184</v>
      </c>
      <c r="F188" s="43"/>
      <c r="G188" s="42"/>
      <c r="H188" s="47"/>
      <c r="I188" s="114" t="s">
        <v>62</v>
      </c>
      <c r="J188" s="107">
        <v>75000</v>
      </c>
      <c r="K188" s="149">
        <f>J188/2577</f>
        <v>29.103608847497089</v>
      </c>
      <c r="L188" s="157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38"/>
      <c r="AC188" s="138"/>
      <c r="AD188" s="138"/>
    </row>
    <row r="189" spans="1:123" s="5" customFormat="1" ht="26.25" customHeight="1">
      <c r="A189" s="37"/>
      <c r="B189" s="29">
        <v>17</v>
      </c>
      <c r="C189" s="29">
        <v>3</v>
      </c>
      <c r="D189" s="174" t="s">
        <v>185</v>
      </c>
      <c r="E189" s="175"/>
      <c r="F189" s="175"/>
      <c r="G189" s="175"/>
      <c r="H189" s="175"/>
      <c r="I189" s="114"/>
      <c r="J189" s="118"/>
      <c r="K189" s="149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38"/>
      <c r="AC189" s="138"/>
      <c r="AD189" s="138"/>
    </row>
    <row r="190" spans="1:123" s="5" customFormat="1">
      <c r="A190" s="37"/>
      <c r="B190" s="29"/>
      <c r="C190" s="46"/>
      <c r="D190" s="39"/>
      <c r="E190" s="60" t="s">
        <v>11</v>
      </c>
      <c r="F190" s="43" t="s">
        <v>186</v>
      </c>
      <c r="G190" s="42"/>
      <c r="H190" s="47"/>
      <c r="I190" s="114" t="s">
        <v>179</v>
      </c>
      <c r="J190" s="107">
        <v>150000</v>
      </c>
      <c r="K190" s="149">
        <f>J190/2577</f>
        <v>58.207217694994178</v>
      </c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38"/>
      <c r="AC190" s="138"/>
      <c r="AD190" s="138"/>
    </row>
    <row r="191" spans="1:123" s="5" customFormat="1">
      <c r="A191" s="37"/>
      <c r="B191" s="29"/>
      <c r="C191" s="46"/>
      <c r="D191" s="39"/>
      <c r="E191" s="60" t="s">
        <v>173</v>
      </c>
      <c r="F191" s="43" t="s">
        <v>187</v>
      </c>
      <c r="G191" s="42"/>
      <c r="H191" s="47"/>
      <c r="I191" s="114" t="s">
        <v>179</v>
      </c>
      <c r="J191" s="107">
        <v>150000</v>
      </c>
      <c r="K191" s="149">
        <f>J191/2577</f>
        <v>58.207217694994178</v>
      </c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38"/>
      <c r="AC191" s="138"/>
      <c r="AD191" s="138"/>
    </row>
    <row r="192" spans="1:123" s="5" customFormat="1">
      <c r="A192" s="37"/>
      <c r="B192" s="29"/>
      <c r="C192" s="46"/>
      <c r="D192" s="39"/>
      <c r="E192" s="60" t="s">
        <v>24</v>
      </c>
      <c r="F192" s="43" t="s">
        <v>188</v>
      </c>
      <c r="G192" s="42"/>
      <c r="H192" s="47"/>
      <c r="I192" s="114" t="s">
        <v>179</v>
      </c>
      <c r="J192" s="107">
        <v>150000</v>
      </c>
      <c r="K192" s="149">
        <f>J192/2577</f>
        <v>58.207217694994178</v>
      </c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38"/>
      <c r="AC192" s="138"/>
      <c r="AD192" s="138"/>
    </row>
    <row r="193" spans="1:30" s="5" customFormat="1">
      <c r="A193" s="37"/>
      <c r="B193" s="29">
        <v>18</v>
      </c>
      <c r="C193" s="29">
        <v>4</v>
      </c>
      <c r="D193" s="48" t="s">
        <v>189</v>
      </c>
      <c r="E193" s="43"/>
      <c r="F193" s="43"/>
      <c r="G193" s="43"/>
      <c r="H193" s="49"/>
      <c r="I193" s="114" t="s">
        <v>190</v>
      </c>
      <c r="J193" s="107">
        <v>100000</v>
      </c>
      <c r="K193" s="149">
        <f>J193/2577</f>
        <v>38.804811796662783</v>
      </c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38"/>
      <c r="AC193" s="138"/>
      <c r="AD193" s="138"/>
    </row>
    <row r="194" spans="1:30" s="5" customFormat="1">
      <c r="A194" s="37"/>
      <c r="B194" s="29">
        <v>19</v>
      </c>
      <c r="C194" s="29">
        <v>5</v>
      </c>
      <c r="D194" s="48" t="s">
        <v>191</v>
      </c>
      <c r="E194" s="43"/>
      <c r="F194" s="43"/>
      <c r="G194" s="43"/>
      <c r="H194" s="49"/>
      <c r="I194" s="114"/>
      <c r="J194" s="107"/>
      <c r="K194" s="149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38"/>
      <c r="AC194" s="138"/>
      <c r="AD194" s="138"/>
    </row>
    <row r="195" spans="1:30" s="5" customFormat="1">
      <c r="A195" s="37"/>
      <c r="B195" s="29"/>
      <c r="C195" s="29"/>
      <c r="D195" s="68" t="s">
        <v>133</v>
      </c>
      <c r="E195" s="43" t="s">
        <v>172</v>
      </c>
      <c r="F195" s="43"/>
      <c r="G195" s="43"/>
      <c r="H195" s="49"/>
      <c r="I195" s="114" t="s">
        <v>62</v>
      </c>
      <c r="J195" s="107">
        <v>500000</v>
      </c>
      <c r="K195" s="149">
        <f>J195/2577</f>
        <v>194.02405898331392</v>
      </c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38"/>
      <c r="AC195" s="138"/>
      <c r="AD195" s="138"/>
    </row>
    <row r="196" spans="1:30" s="5" customFormat="1">
      <c r="A196" s="37"/>
      <c r="B196" s="29"/>
      <c r="C196" s="29"/>
      <c r="D196" s="68" t="s">
        <v>136</v>
      </c>
      <c r="E196" s="43" t="s">
        <v>174</v>
      </c>
      <c r="F196" s="43"/>
      <c r="G196" s="43"/>
      <c r="H196" s="49"/>
      <c r="I196" s="114" t="s">
        <v>62</v>
      </c>
      <c r="J196" s="107">
        <v>400000</v>
      </c>
      <c r="K196" s="149">
        <f>J196/2577</f>
        <v>155.21924718665113</v>
      </c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38"/>
      <c r="AC196" s="138"/>
      <c r="AD196" s="138"/>
    </row>
    <row r="197" spans="1:30" s="5" customFormat="1">
      <c r="A197" s="37"/>
      <c r="B197" s="29"/>
      <c r="C197" s="29"/>
      <c r="D197" s="68" t="s">
        <v>138</v>
      </c>
      <c r="E197" s="43" t="s">
        <v>175</v>
      </c>
      <c r="F197" s="43"/>
      <c r="G197" s="43"/>
      <c r="H197" s="49"/>
      <c r="I197" s="114" t="s">
        <v>62</v>
      </c>
      <c r="J197" s="107">
        <v>300000</v>
      </c>
      <c r="K197" s="149">
        <f>J197/2577</f>
        <v>116.41443538998836</v>
      </c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38"/>
      <c r="AC197" s="138"/>
      <c r="AD197" s="138"/>
    </row>
    <row r="198" spans="1:30" s="5" customFormat="1">
      <c r="A198" s="37"/>
      <c r="B198" s="29">
        <v>20</v>
      </c>
      <c r="C198" s="29">
        <v>6</v>
      </c>
      <c r="D198" s="48" t="s">
        <v>192</v>
      </c>
      <c r="E198" s="43"/>
      <c r="F198" s="43"/>
      <c r="G198" s="43"/>
      <c r="H198" s="49"/>
      <c r="I198" s="114" t="s">
        <v>62</v>
      </c>
      <c r="J198" s="107">
        <v>300000</v>
      </c>
      <c r="K198" s="149">
        <f>J198/2577</f>
        <v>116.41443538998836</v>
      </c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38"/>
      <c r="AC198" s="138"/>
      <c r="AD198" s="138"/>
    </row>
    <row r="199" spans="1:30" s="5" customFormat="1" ht="10.5" customHeight="1">
      <c r="A199" s="37"/>
      <c r="B199" s="29"/>
      <c r="C199" s="29"/>
      <c r="D199" s="48"/>
      <c r="E199" s="43"/>
      <c r="F199" s="43"/>
      <c r="G199" s="43"/>
      <c r="H199" s="49"/>
      <c r="I199" s="114"/>
      <c r="J199" s="118"/>
      <c r="K199" s="149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38"/>
      <c r="AC199" s="138"/>
      <c r="AD199" s="138"/>
    </row>
    <row r="200" spans="1:30" s="5" customFormat="1">
      <c r="A200" s="28" t="s">
        <v>193</v>
      </c>
      <c r="B200" s="29"/>
      <c r="C200" s="55" t="s">
        <v>194</v>
      </c>
      <c r="D200" s="56"/>
      <c r="E200" s="57"/>
      <c r="F200" s="57"/>
      <c r="G200" s="57"/>
      <c r="H200" s="58"/>
      <c r="I200" s="105"/>
      <c r="J200" s="118"/>
      <c r="K200" s="149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38"/>
      <c r="AC200" s="138"/>
      <c r="AD200" s="138"/>
    </row>
    <row r="201" spans="1:30" s="5" customFormat="1">
      <c r="A201" s="28"/>
      <c r="B201" s="24">
        <v>21</v>
      </c>
      <c r="C201" s="24">
        <v>1</v>
      </c>
      <c r="D201" s="48" t="s">
        <v>195</v>
      </c>
      <c r="E201" s="42"/>
      <c r="F201" s="43"/>
      <c r="G201" s="45"/>
      <c r="H201" s="44"/>
      <c r="I201" s="114"/>
      <c r="J201" s="111"/>
      <c r="K201" s="149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38"/>
      <c r="AC201" s="138"/>
      <c r="AD201" s="138"/>
    </row>
    <row r="202" spans="1:30" s="5" customFormat="1">
      <c r="A202" s="28"/>
      <c r="B202" s="29"/>
      <c r="C202" s="46"/>
      <c r="D202" s="39" t="s">
        <v>11</v>
      </c>
      <c r="E202" s="43" t="s">
        <v>196</v>
      </c>
      <c r="F202" s="42"/>
      <c r="G202" s="42"/>
      <c r="H202" s="44"/>
      <c r="I202" s="114" t="s">
        <v>197</v>
      </c>
      <c r="J202" s="112">
        <v>50000</v>
      </c>
      <c r="K202" s="149">
        <f>J202/2577</f>
        <v>19.402405898331391</v>
      </c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38"/>
      <c r="AC202" s="138"/>
      <c r="AD202" s="138"/>
    </row>
    <row r="203" spans="1:30" s="5" customFormat="1">
      <c r="A203" s="28"/>
      <c r="B203" s="29"/>
      <c r="C203" s="46"/>
      <c r="D203" s="39" t="s">
        <v>22</v>
      </c>
      <c r="E203" s="43" t="s">
        <v>198</v>
      </c>
      <c r="F203" s="42"/>
      <c r="G203" s="42"/>
      <c r="H203" s="44"/>
      <c r="I203" s="114"/>
      <c r="J203" s="112"/>
      <c r="K203" s="149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38"/>
      <c r="AC203" s="138"/>
      <c r="AD203" s="138"/>
    </row>
    <row r="204" spans="1:30" s="5" customFormat="1">
      <c r="A204" s="28"/>
      <c r="B204" s="29"/>
      <c r="C204" s="46"/>
      <c r="D204" s="39"/>
      <c r="E204" s="42" t="s">
        <v>13</v>
      </c>
      <c r="F204" s="43" t="s">
        <v>199</v>
      </c>
      <c r="G204" s="42"/>
      <c r="H204" s="44"/>
      <c r="I204" s="114" t="s">
        <v>200</v>
      </c>
      <c r="J204" s="112">
        <v>300000</v>
      </c>
      <c r="K204" s="149">
        <f>J204/2577</f>
        <v>116.41443538998836</v>
      </c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38"/>
      <c r="AC204" s="138"/>
      <c r="AD204" s="138"/>
    </row>
    <row r="205" spans="1:30" s="5" customFormat="1">
      <c r="A205" s="28"/>
      <c r="B205" s="29"/>
      <c r="C205" s="46"/>
      <c r="D205" s="39"/>
      <c r="E205" s="42" t="s">
        <v>16</v>
      </c>
      <c r="F205" s="43" t="s">
        <v>201</v>
      </c>
      <c r="G205" s="42"/>
      <c r="H205" s="44"/>
      <c r="I205" s="114" t="s">
        <v>200</v>
      </c>
      <c r="J205" s="112">
        <v>200000</v>
      </c>
      <c r="K205" s="149">
        <f>J205/2577</f>
        <v>77.609623593325566</v>
      </c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38"/>
      <c r="AC205" s="138"/>
      <c r="AD205" s="138"/>
    </row>
    <row r="206" spans="1:30" s="5" customFormat="1">
      <c r="A206" s="28"/>
      <c r="B206" s="29"/>
      <c r="C206" s="46"/>
      <c r="D206" s="39"/>
      <c r="E206" s="42" t="s">
        <v>18</v>
      </c>
      <c r="F206" s="43" t="s">
        <v>202</v>
      </c>
      <c r="G206" s="42"/>
      <c r="H206" s="44"/>
      <c r="I206" s="114" t="s">
        <v>200</v>
      </c>
      <c r="J206" s="112">
        <v>300000</v>
      </c>
      <c r="K206" s="149">
        <f>J206/2577</f>
        <v>116.41443538998836</v>
      </c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38"/>
      <c r="AC206" s="138"/>
      <c r="AD206" s="138"/>
    </row>
    <row r="207" spans="1:30" s="5" customFormat="1">
      <c r="A207" s="28"/>
      <c r="B207" s="29">
        <v>22</v>
      </c>
      <c r="C207" s="24">
        <v>2</v>
      </c>
      <c r="D207" s="48" t="s">
        <v>203</v>
      </c>
      <c r="E207" s="57"/>
      <c r="F207" s="57"/>
      <c r="G207" s="57"/>
      <c r="H207" s="58"/>
      <c r="I207" s="105"/>
      <c r="J207" s="115"/>
      <c r="K207" s="149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38"/>
      <c r="AC207" s="138"/>
      <c r="AD207" s="138"/>
    </row>
    <row r="208" spans="1:30" s="5" customFormat="1">
      <c r="A208" s="28"/>
      <c r="B208" s="29"/>
      <c r="C208" s="46"/>
      <c r="D208" s="39" t="s">
        <v>133</v>
      </c>
      <c r="E208" s="43" t="s">
        <v>204</v>
      </c>
      <c r="F208" s="42"/>
      <c r="G208" s="42"/>
      <c r="H208" s="47"/>
      <c r="I208" s="114" t="s">
        <v>45</v>
      </c>
      <c r="J208" s="115">
        <v>20000</v>
      </c>
      <c r="K208" s="149">
        <f>J208/2577</f>
        <v>7.7609623593325576</v>
      </c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38"/>
      <c r="AC208" s="138"/>
      <c r="AD208" s="138"/>
    </row>
    <row r="209" spans="1:30" s="5" customFormat="1">
      <c r="A209" s="28"/>
      <c r="B209" s="29"/>
      <c r="C209" s="38"/>
      <c r="D209" s="39" t="s">
        <v>136</v>
      </c>
      <c r="E209" s="43" t="s">
        <v>205</v>
      </c>
      <c r="F209" s="45"/>
      <c r="G209" s="42"/>
      <c r="H209" s="47"/>
      <c r="I209" s="114" t="s">
        <v>206</v>
      </c>
      <c r="J209" s="115">
        <v>35000</v>
      </c>
      <c r="K209" s="149">
        <f>J209/2577</f>
        <v>13.581684128831975</v>
      </c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38"/>
      <c r="AC209" s="138"/>
      <c r="AD209" s="138"/>
    </row>
    <row r="210" spans="1:30" s="5" customFormat="1">
      <c r="A210" s="28"/>
      <c r="B210" s="29">
        <v>23</v>
      </c>
      <c r="C210" s="24">
        <v>3</v>
      </c>
      <c r="D210" s="48" t="s">
        <v>207</v>
      </c>
      <c r="E210" s="42"/>
      <c r="F210" s="45"/>
      <c r="G210" s="42"/>
      <c r="H210" s="47"/>
      <c r="I210" s="114"/>
      <c r="J210" s="115"/>
      <c r="K210" s="149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38"/>
      <c r="AC210" s="138"/>
      <c r="AD210" s="138"/>
    </row>
    <row r="211" spans="1:30" s="5" customFormat="1">
      <c r="A211" s="28"/>
      <c r="B211" s="29"/>
      <c r="C211" s="38"/>
      <c r="D211" s="39" t="s">
        <v>133</v>
      </c>
      <c r="E211" s="43" t="s">
        <v>208</v>
      </c>
      <c r="F211" s="45"/>
      <c r="G211" s="42"/>
      <c r="H211" s="47"/>
      <c r="I211" s="114" t="s">
        <v>99</v>
      </c>
      <c r="J211" s="115">
        <v>400000</v>
      </c>
      <c r="K211" s="149">
        <f>J211/2577</f>
        <v>155.21924718665113</v>
      </c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38"/>
      <c r="AC211" s="138"/>
      <c r="AD211" s="138"/>
    </row>
    <row r="212" spans="1:30" s="5" customFormat="1">
      <c r="A212" s="28"/>
      <c r="B212" s="29"/>
      <c r="C212" s="38"/>
      <c r="D212" s="39" t="s">
        <v>136</v>
      </c>
      <c r="E212" s="43" t="s">
        <v>82</v>
      </c>
      <c r="F212" s="45"/>
      <c r="G212" s="42"/>
      <c r="H212" s="47"/>
      <c r="I212" s="114" t="s">
        <v>99</v>
      </c>
      <c r="J212" s="115">
        <v>350000</v>
      </c>
      <c r="K212" s="149">
        <f>J212/2577</f>
        <v>135.81684128831975</v>
      </c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38"/>
      <c r="AC212" s="138"/>
      <c r="AD212" s="138"/>
    </row>
    <row r="213" spans="1:30" s="5" customFormat="1">
      <c r="A213" s="28"/>
      <c r="B213" s="29"/>
      <c r="C213" s="38"/>
      <c r="D213" s="39" t="s">
        <v>138</v>
      </c>
      <c r="E213" s="43" t="s">
        <v>209</v>
      </c>
      <c r="F213" s="45"/>
      <c r="G213" s="42"/>
      <c r="H213" s="47"/>
      <c r="I213" s="114" t="s">
        <v>99</v>
      </c>
      <c r="J213" s="115">
        <v>300000</v>
      </c>
      <c r="K213" s="149">
        <f>J213/2577</f>
        <v>116.41443538998836</v>
      </c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38"/>
      <c r="AC213" s="138"/>
      <c r="AD213" s="138"/>
    </row>
    <row r="214" spans="1:30" s="5" customFormat="1">
      <c r="A214" s="28"/>
      <c r="B214" s="29">
        <v>24</v>
      </c>
      <c r="C214" s="24">
        <v>4</v>
      </c>
      <c r="D214" s="48" t="s">
        <v>210</v>
      </c>
      <c r="E214" s="42"/>
      <c r="F214" s="43"/>
      <c r="G214" s="45"/>
      <c r="H214" s="44"/>
      <c r="I214" s="114" t="s">
        <v>211</v>
      </c>
      <c r="J214" s="119">
        <v>500000</v>
      </c>
      <c r="K214" s="150">
        <f>J214/2577</f>
        <v>194.02405898331392</v>
      </c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38"/>
      <c r="AC214" s="138"/>
      <c r="AD214" s="138"/>
    </row>
    <row r="215" spans="1:30" s="5" customFormat="1">
      <c r="A215" s="28"/>
      <c r="B215" s="29">
        <v>25</v>
      </c>
      <c r="C215" s="51">
        <v>5</v>
      </c>
      <c r="D215" s="48" t="s">
        <v>212</v>
      </c>
      <c r="E215" s="42"/>
      <c r="F215" s="43"/>
      <c r="G215" s="45"/>
      <c r="H215" s="44"/>
      <c r="I215" s="114"/>
      <c r="J215" s="111"/>
      <c r="K215" s="149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38"/>
      <c r="AC215" s="138"/>
      <c r="AD215" s="138"/>
    </row>
    <row r="216" spans="1:30" s="5" customFormat="1">
      <c r="A216" s="28"/>
      <c r="B216" s="29"/>
      <c r="C216" s="29"/>
      <c r="D216" s="39" t="s">
        <v>11</v>
      </c>
      <c r="E216" s="45" t="s">
        <v>213</v>
      </c>
      <c r="F216" s="43"/>
      <c r="G216" s="45"/>
      <c r="H216" s="44"/>
      <c r="I216" s="114"/>
      <c r="J216" s="111"/>
      <c r="K216" s="149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38"/>
      <c r="AC216" s="138"/>
      <c r="AD216" s="138"/>
    </row>
    <row r="217" spans="1:30" s="5" customFormat="1">
      <c r="A217" s="28"/>
      <c r="B217" s="29"/>
      <c r="C217" s="29"/>
      <c r="D217" s="39"/>
      <c r="E217" s="42" t="s">
        <v>13</v>
      </c>
      <c r="F217" s="69" t="s">
        <v>214</v>
      </c>
      <c r="G217" s="70"/>
      <c r="H217" s="71"/>
      <c r="I217" s="120"/>
      <c r="J217" s="118"/>
      <c r="K217" s="149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38"/>
      <c r="AC217" s="138"/>
      <c r="AD217" s="138"/>
    </row>
    <row r="218" spans="1:30" s="5" customFormat="1">
      <c r="A218" s="28"/>
      <c r="B218" s="29"/>
      <c r="C218" s="29"/>
      <c r="D218" s="39"/>
      <c r="E218" s="42"/>
      <c r="F218" s="34" t="s">
        <v>11</v>
      </c>
      <c r="G218" s="35" t="s">
        <v>215</v>
      </c>
      <c r="H218" s="72"/>
      <c r="I218" s="110"/>
      <c r="J218" s="118"/>
      <c r="K218" s="149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38"/>
      <c r="AC218" s="138"/>
      <c r="AD218" s="138"/>
    </row>
    <row r="219" spans="1:30" s="5" customFormat="1">
      <c r="A219" s="28"/>
      <c r="B219" s="29"/>
      <c r="C219" s="29"/>
      <c r="D219" s="39"/>
      <c r="E219" s="42"/>
      <c r="F219" s="34"/>
      <c r="G219" s="34" t="s">
        <v>216</v>
      </c>
      <c r="H219" s="73" t="s">
        <v>217</v>
      </c>
      <c r="I219" s="110" t="s">
        <v>49</v>
      </c>
      <c r="J219" s="121">
        <v>25000</v>
      </c>
      <c r="K219" s="149">
        <f>J219/2577</f>
        <v>9.7012029491656957</v>
      </c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38"/>
      <c r="AC219" s="138"/>
      <c r="AD219" s="138"/>
    </row>
    <row r="220" spans="1:30" s="5" customFormat="1">
      <c r="A220" s="28"/>
      <c r="B220" s="29"/>
      <c r="C220" s="29"/>
      <c r="D220" s="39"/>
      <c r="E220" s="42"/>
      <c r="F220" s="34"/>
      <c r="G220" s="34" t="s">
        <v>216</v>
      </c>
      <c r="H220" s="73" t="s">
        <v>218</v>
      </c>
      <c r="I220" s="110" t="s">
        <v>49</v>
      </c>
      <c r="J220" s="121">
        <v>25000</v>
      </c>
      <c r="K220" s="149">
        <f>J220/2577</f>
        <v>9.7012029491656957</v>
      </c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38"/>
      <c r="AC220" s="138"/>
      <c r="AD220" s="138"/>
    </row>
    <row r="221" spans="1:30" s="5" customFormat="1">
      <c r="A221" s="28"/>
      <c r="B221" s="29"/>
      <c r="C221" s="29"/>
      <c r="D221" s="39"/>
      <c r="E221" s="42"/>
      <c r="F221" s="34" t="s">
        <v>22</v>
      </c>
      <c r="G221" s="35" t="s">
        <v>219</v>
      </c>
      <c r="H221" s="73"/>
      <c r="I221" s="110" t="s">
        <v>62</v>
      </c>
      <c r="J221" s="121">
        <v>50000</v>
      </c>
      <c r="K221" s="149">
        <f>J221/2577</f>
        <v>19.402405898331391</v>
      </c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38"/>
      <c r="AC221" s="138"/>
      <c r="AD221" s="138"/>
    </row>
    <row r="222" spans="1:30" s="5" customFormat="1">
      <c r="A222" s="28"/>
      <c r="B222" s="29"/>
      <c r="C222" s="38"/>
      <c r="D222" s="39"/>
      <c r="E222" s="42" t="s">
        <v>16</v>
      </c>
      <c r="F222" s="61" t="s">
        <v>220</v>
      </c>
      <c r="G222" s="57"/>
      <c r="H222" s="58"/>
      <c r="I222" s="105"/>
      <c r="J222" s="115"/>
      <c r="K222" s="149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38"/>
      <c r="AC222" s="138"/>
      <c r="AD222" s="138"/>
    </row>
    <row r="223" spans="1:30" s="5" customFormat="1">
      <c r="A223" s="28"/>
      <c r="B223" s="29"/>
      <c r="C223" s="38"/>
      <c r="D223" s="39"/>
      <c r="E223" s="42"/>
      <c r="F223" s="42" t="s">
        <v>11</v>
      </c>
      <c r="G223" s="43" t="s">
        <v>221</v>
      </c>
      <c r="H223" s="47"/>
      <c r="I223" s="114"/>
      <c r="J223" s="115"/>
      <c r="K223" s="149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38"/>
      <c r="AC223" s="138"/>
      <c r="AD223" s="138"/>
    </row>
    <row r="224" spans="1:30" s="5" customFormat="1">
      <c r="A224" s="28"/>
      <c r="B224" s="29"/>
      <c r="C224" s="38"/>
      <c r="D224" s="39"/>
      <c r="E224" s="42"/>
      <c r="F224" s="42"/>
      <c r="G224" s="42" t="s">
        <v>216</v>
      </c>
      <c r="H224" s="49" t="s">
        <v>222</v>
      </c>
      <c r="I224" s="114" t="s">
        <v>116</v>
      </c>
      <c r="J224" s="121">
        <v>110000</v>
      </c>
      <c r="K224" s="149">
        <f>J224/2577</f>
        <v>42.685292976329066</v>
      </c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38"/>
      <c r="AC224" s="138"/>
      <c r="AD224" s="138"/>
    </row>
    <row r="225" spans="1:30" s="5" customFormat="1">
      <c r="A225" s="28"/>
      <c r="B225" s="29"/>
      <c r="C225" s="38"/>
      <c r="D225" s="39"/>
      <c r="E225" s="42"/>
      <c r="F225" s="42"/>
      <c r="G225" s="42" t="s">
        <v>216</v>
      </c>
      <c r="H225" s="49" t="s">
        <v>223</v>
      </c>
      <c r="I225" s="114" t="s">
        <v>116</v>
      </c>
      <c r="J225" s="121">
        <v>150000</v>
      </c>
      <c r="K225" s="149">
        <f>J225/2577</f>
        <v>58.207217694994178</v>
      </c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38"/>
      <c r="AC225" s="138"/>
      <c r="AD225" s="138"/>
    </row>
    <row r="226" spans="1:30" s="5" customFormat="1">
      <c r="A226" s="28"/>
      <c r="B226" s="29"/>
      <c r="C226" s="38"/>
      <c r="D226" s="39"/>
      <c r="E226" s="42"/>
      <c r="F226" s="42" t="s">
        <v>22</v>
      </c>
      <c r="G226" s="43" t="s">
        <v>224</v>
      </c>
      <c r="H226" s="49"/>
      <c r="I226" s="114"/>
      <c r="J226" s="121"/>
      <c r="K226" s="149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38"/>
      <c r="AC226" s="138"/>
      <c r="AD226" s="138"/>
    </row>
    <row r="227" spans="1:30" s="5" customFormat="1">
      <c r="A227" s="28"/>
      <c r="B227" s="29"/>
      <c r="C227" s="38"/>
      <c r="D227" s="39"/>
      <c r="E227" s="42"/>
      <c r="F227" s="42"/>
      <c r="G227" s="42" t="s">
        <v>216</v>
      </c>
      <c r="H227" s="49" t="s">
        <v>222</v>
      </c>
      <c r="I227" s="114" t="s">
        <v>49</v>
      </c>
      <c r="J227" s="107">
        <v>40000</v>
      </c>
      <c r="K227" s="149">
        <f>J227/2577</f>
        <v>15.521924718665115</v>
      </c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38"/>
      <c r="AC227" s="138"/>
      <c r="AD227" s="138"/>
    </row>
    <row r="228" spans="1:30" s="5" customFormat="1">
      <c r="A228" s="28"/>
      <c r="B228" s="29"/>
      <c r="C228" s="38"/>
      <c r="D228" s="39"/>
      <c r="E228" s="42"/>
      <c r="F228" s="42"/>
      <c r="G228" s="42" t="s">
        <v>216</v>
      </c>
      <c r="H228" s="49" t="s">
        <v>223</v>
      </c>
      <c r="I228" s="114" t="s">
        <v>49</v>
      </c>
      <c r="J228" s="107">
        <v>50000</v>
      </c>
      <c r="K228" s="149">
        <f>J228/2577</f>
        <v>19.402405898331391</v>
      </c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38"/>
      <c r="AC228" s="138"/>
      <c r="AD228" s="138"/>
    </row>
    <row r="229" spans="1:30" s="5" customFormat="1">
      <c r="A229" s="28"/>
      <c r="B229" s="29"/>
      <c r="C229" s="38"/>
      <c r="D229" s="39"/>
      <c r="E229" s="42"/>
      <c r="F229" s="42" t="s">
        <v>24</v>
      </c>
      <c r="G229" s="43" t="s">
        <v>225</v>
      </c>
      <c r="H229" s="47"/>
      <c r="I229" s="114"/>
      <c r="J229" s="107"/>
      <c r="K229" s="149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38"/>
      <c r="AC229" s="138"/>
      <c r="AD229" s="138"/>
    </row>
    <row r="230" spans="1:30" s="5" customFormat="1">
      <c r="A230" s="28"/>
      <c r="B230" s="29"/>
      <c r="C230" s="38"/>
      <c r="D230" s="39"/>
      <c r="E230" s="42"/>
      <c r="F230" s="42"/>
      <c r="G230" s="42" t="s">
        <v>216</v>
      </c>
      <c r="H230" s="49" t="s">
        <v>222</v>
      </c>
      <c r="I230" s="114" t="s">
        <v>49</v>
      </c>
      <c r="J230" s="107">
        <v>25000</v>
      </c>
      <c r="K230" s="149">
        <f>J230/2577</f>
        <v>9.7012029491656957</v>
      </c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38"/>
      <c r="AC230" s="138"/>
      <c r="AD230" s="138"/>
    </row>
    <row r="231" spans="1:30" s="5" customFormat="1">
      <c r="A231" s="28"/>
      <c r="B231" s="29"/>
      <c r="C231" s="38"/>
      <c r="D231" s="39"/>
      <c r="E231" s="42"/>
      <c r="F231" s="42"/>
      <c r="G231" s="42" t="s">
        <v>216</v>
      </c>
      <c r="H231" s="49" t="s">
        <v>223</v>
      </c>
      <c r="I231" s="114" t="s">
        <v>49</v>
      </c>
      <c r="J231" s="107">
        <v>50000</v>
      </c>
      <c r="K231" s="149">
        <f>J231/2577</f>
        <v>19.402405898331391</v>
      </c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38"/>
      <c r="AC231" s="138"/>
      <c r="AD231" s="138"/>
    </row>
    <row r="232" spans="1:30" s="5" customFormat="1">
      <c r="A232" s="28"/>
      <c r="B232" s="29"/>
      <c r="C232" s="38"/>
      <c r="D232" s="50"/>
      <c r="E232" s="42" t="s">
        <v>16</v>
      </c>
      <c r="F232" s="61" t="s">
        <v>226</v>
      </c>
      <c r="G232" s="57"/>
      <c r="H232" s="58"/>
      <c r="I232" s="105" t="s">
        <v>227</v>
      </c>
      <c r="J232" s="115">
        <v>10000</v>
      </c>
      <c r="K232" s="149">
        <f>J232/2577</f>
        <v>3.8804811796662788</v>
      </c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38"/>
      <c r="AC232" s="138"/>
      <c r="AD232" s="138"/>
    </row>
    <row r="233" spans="1:30" s="5" customFormat="1">
      <c r="A233" s="28"/>
      <c r="B233" s="29"/>
      <c r="C233" s="46"/>
      <c r="D233" s="39" t="s">
        <v>22</v>
      </c>
      <c r="E233" s="167" t="s">
        <v>228</v>
      </c>
      <c r="F233" s="167"/>
      <c r="G233" s="167"/>
      <c r="H233" s="167"/>
      <c r="I233" s="114"/>
      <c r="J233" s="112"/>
      <c r="K233" s="149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38"/>
      <c r="AC233" s="138"/>
      <c r="AD233" s="138"/>
    </row>
    <row r="234" spans="1:30" s="5" customFormat="1">
      <c r="A234" s="28"/>
      <c r="B234" s="29"/>
      <c r="C234" s="46"/>
      <c r="D234" s="39"/>
      <c r="E234" s="42" t="s">
        <v>13</v>
      </c>
      <c r="F234" s="43" t="s">
        <v>229</v>
      </c>
      <c r="G234" s="42"/>
      <c r="H234" s="47"/>
      <c r="I234" s="114" t="s">
        <v>230</v>
      </c>
      <c r="J234" s="115">
        <v>200000</v>
      </c>
      <c r="K234" s="149">
        <f>J234/2577</f>
        <v>77.609623593325566</v>
      </c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38"/>
      <c r="AC234" s="138"/>
      <c r="AD234" s="138"/>
    </row>
    <row r="235" spans="1:30" s="5" customFormat="1">
      <c r="A235" s="28"/>
      <c r="B235" s="29"/>
      <c r="C235" s="46"/>
      <c r="D235" s="39"/>
      <c r="E235" s="42" t="s">
        <v>16</v>
      </c>
      <c r="F235" s="43" t="s">
        <v>231</v>
      </c>
      <c r="G235" s="42"/>
      <c r="H235" s="47"/>
      <c r="I235" s="114" t="s">
        <v>116</v>
      </c>
      <c r="J235" s="115">
        <v>100000</v>
      </c>
      <c r="K235" s="149">
        <f>J235/2577</f>
        <v>38.804811796662783</v>
      </c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38"/>
      <c r="AC235" s="138"/>
      <c r="AD235" s="138"/>
    </row>
    <row r="236" spans="1:30" s="5" customFormat="1">
      <c r="A236" s="28"/>
      <c r="B236" s="29"/>
      <c r="C236" s="46"/>
      <c r="D236" s="39"/>
      <c r="E236" s="42" t="s">
        <v>18</v>
      </c>
      <c r="F236" s="43" t="s">
        <v>232</v>
      </c>
      <c r="G236" s="42"/>
      <c r="H236" s="47"/>
      <c r="I236" s="114" t="s">
        <v>49</v>
      </c>
      <c r="J236" s="115">
        <v>10000</v>
      </c>
      <c r="K236" s="149">
        <f>J236/2577</f>
        <v>3.8804811796662788</v>
      </c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38"/>
      <c r="AC236" s="138"/>
      <c r="AD236" s="138"/>
    </row>
    <row r="237" spans="1:30" s="5" customFormat="1">
      <c r="A237" s="28"/>
      <c r="B237" s="29"/>
      <c r="C237" s="38"/>
      <c r="D237" s="39" t="s">
        <v>24</v>
      </c>
      <c r="E237" s="45" t="s">
        <v>233</v>
      </c>
      <c r="F237" s="43"/>
      <c r="G237" s="45"/>
      <c r="H237" s="44"/>
      <c r="I237" s="114"/>
      <c r="J237" s="112"/>
      <c r="K237" s="149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38"/>
      <c r="AC237" s="138"/>
      <c r="AD237" s="138"/>
    </row>
    <row r="238" spans="1:30" s="5" customFormat="1">
      <c r="A238" s="28"/>
      <c r="B238" s="29"/>
      <c r="C238" s="38"/>
      <c r="D238" s="39"/>
      <c r="E238" s="42" t="s">
        <v>13</v>
      </c>
      <c r="F238" s="43" t="s">
        <v>234</v>
      </c>
      <c r="G238" s="42"/>
      <c r="H238" s="47"/>
      <c r="I238" s="114"/>
      <c r="J238" s="112"/>
      <c r="K238" s="149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  <c r="AA238" s="142"/>
      <c r="AB238" s="138"/>
      <c r="AC238" s="138"/>
      <c r="AD238" s="138"/>
    </row>
    <row r="239" spans="1:30" s="5" customFormat="1">
      <c r="A239" s="28"/>
      <c r="B239" s="29"/>
      <c r="C239" s="38"/>
      <c r="D239" s="39"/>
      <c r="E239" s="42"/>
      <c r="F239" s="42" t="s">
        <v>235</v>
      </c>
      <c r="G239" s="43" t="s">
        <v>236</v>
      </c>
      <c r="H239" s="47"/>
      <c r="I239" s="114" t="s">
        <v>116</v>
      </c>
      <c r="J239" s="115">
        <v>100000</v>
      </c>
      <c r="K239" s="149">
        <f>J239/2577</f>
        <v>38.804811796662783</v>
      </c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  <c r="AA239" s="142"/>
      <c r="AB239" s="138"/>
      <c r="AC239" s="138"/>
      <c r="AD239" s="138"/>
    </row>
    <row r="240" spans="1:30" s="5" customFormat="1">
      <c r="A240" s="28"/>
      <c r="B240" s="29"/>
      <c r="C240" s="38"/>
      <c r="D240" s="39"/>
      <c r="E240" s="42"/>
      <c r="F240" s="42" t="s">
        <v>237</v>
      </c>
      <c r="G240" s="43" t="s">
        <v>238</v>
      </c>
      <c r="H240" s="47"/>
      <c r="I240" s="114" t="s">
        <v>230</v>
      </c>
      <c r="J240" s="115">
        <v>50000</v>
      </c>
      <c r="K240" s="149">
        <f>J240/2577</f>
        <v>19.402405898331391</v>
      </c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  <c r="AA240" s="142"/>
      <c r="AB240" s="138"/>
      <c r="AC240" s="138"/>
      <c r="AD240" s="138"/>
    </row>
    <row r="241" spans="1:30" s="5" customFormat="1">
      <c r="A241" s="28"/>
      <c r="B241" s="29"/>
      <c r="C241" s="38"/>
      <c r="D241" s="39"/>
      <c r="E241" s="42"/>
      <c r="F241" s="42" t="s">
        <v>239</v>
      </c>
      <c r="G241" s="43" t="s">
        <v>240</v>
      </c>
      <c r="H241" s="47"/>
      <c r="I241" s="114" t="s">
        <v>49</v>
      </c>
      <c r="J241" s="115">
        <v>10000</v>
      </c>
      <c r="K241" s="149">
        <f>J241/2577</f>
        <v>3.8804811796662788</v>
      </c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  <c r="AA241" s="142"/>
      <c r="AB241" s="138"/>
      <c r="AC241" s="138"/>
      <c r="AD241" s="138"/>
    </row>
    <row r="242" spans="1:30" s="5" customFormat="1">
      <c r="A242" s="28"/>
      <c r="B242" s="29"/>
      <c r="C242" s="38"/>
      <c r="D242" s="39"/>
      <c r="E242" s="42" t="s">
        <v>16</v>
      </c>
      <c r="F242" s="43" t="s">
        <v>241</v>
      </c>
      <c r="G242" s="42"/>
      <c r="H242" s="47"/>
      <c r="I242" s="114"/>
      <c r="J242" s="115"/>
      <c r="K242" s="149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  <c r="AA242" s="142"/>
      <c r="AB242" s="138"/>
      <c r="AC242" s="138"/>
      <c r="AD242" s="138"/>
    </row>
    <row r="243" spans="1:30" s="5" customFormat="1">
      <c r="A243" s="28"/>
      <c r="B243" s="29"/>
      <c r="C243" s="38"/>
      <c r="D243" s="39"/>
      <c r="E243" s="42"/>
      <c r="F243" s="42" t="s">
        <v>235</v>
      </c>
      <c r="G243" s="43" t="s">
        <v>236</v>
      </c>
      <c r="H243" s="47"/>
      <c r="I243" s="114" t="s">
        <v>116</v>
      </c>
      <c r="J243" s="115">
        <v>100000</v>
      </c>
      <c r="K243" s="149">
        <f>J243/2577</f>
        <v>38.804811796662783</v>
      </c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  <c r="AA243" s="142"/>
      <c r="AB243" s="138"/>
      <c r="AC243" s="138"/>
      <c r="AD243" s="138"/>
    </row>
    <row r="244" spans="1:30" s="5" customFormat="1">
      <c r="A244" s="28"/>
      <c r="B244" s="29"/>
      <c r="C244" s="38"/>
      <c r="D244" s="39"/>
      <c r="E244" s="42"/>
      <c r="F244" s="42" t="s">
        <v>237</v>
      </c>
      <c r="G244" s="43" t="s">
        <v>238</v>
      </c>
      <c r="H244" s="47"/>
      <c r="I244" s="114" t="s">
        <v>230</v>
      </c>
      <c r="J244" s="115">
        <v>150000</v>
      </c>
      <c r="K244" s="149">
        <f>J244/2577</f>
        <v>58.207217694994178</v>
      </c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  <c r="AA244" s="142"/>
      <c r="AB244" s="138"/>
      <c r="AC244" s="138"/>
      <c r="AD244" s="138"/>
    </row>
    <row r="245" spans="1:30" s="5" customFormat="1">
      <c r="A245" s="28"/>
      <c r="B245" s="29"/>
      <c r="C245" s="38"/>
      <c r="D245" s="39"/>
      <c r="E245" s="42"/>
      <c r="F245" s="42" t="s">
        <v>239</v>
      </c>
      <c r="G245" s="43" t="s">
        <v>240</v>
      </c>
      <c r="H245" s="47"/>
      <c r="I245" s="114" t="s">
        <v>49</v>
      </c>
      <c r="J245" s="115">
        <v>10000</v>
      </c>
      <c r="K245" s="149">
        <f>J245/2577</f>
        <v>3.8804811796662788</v>
      </c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  <c r="AA245" s="142"/>
      <c r="AB245" s="138"/>
      <c r="AC245" s="138"/>
      <c r="AD245" s="138"/>
    </row>
    <row r="246" spans="1:30" s="5" customFormat="1">
      <c r="A246" s="28"/>
      <c r="B246" s="29"/>
      <c r="C246" s="38"/>
      <c r="D246" s="39"/>
      <c r="E246" s="42" t="s">
        <v>18</v>
      </c>
      <c r="F246" s="43" t="s">
        <v>242</v>
      </c>
      <c r="G246" s="42"/>
      <c r="H246" s="47"/>
      <c r="I246" s="114"/>
      <c r="J246" s="115"/>
      <c r="K246" s="149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  <c r="AA246" s="142"/>
      <c r="AB246" s="138"/>
      <c r="AC246" s="138"/>
      <c r="AD246" s="138"/>
    </row>
    <row r="247" spans="1:30" s="5" customFormat="1">
      <c r="A247" s="28"/>
      <c r="B247" s="29"/>
      <c r="C247" s="38"/>
      <c r="D247" s="39"/>
      <c r="E247" s="42"/>
      <c r="F247" s="42" t="s">
        <v>235</v>
      </c>
      <c r="G247" s="43" t="s">
        <v>236</v>
      </c>
      <c r="H247" s="47"/>
      <c r="I247" s="114" t="s">
        <v>116</v>
      </c>
      <c r="J247" s="115">
        <v>200000</v>
      </c>
      <c r="K247" s="149">
        <f>J247/2577</f>
        <v>77.609623593325566</v>
      </c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  <c r="AA247" s="142"/>
      <c r="AB247" s="138"/>
      <c r="AC247" s="138"/>
      <c r="AD247" s="138"/>
    </row>
    <row r="248" spans="1:30" s="5" customFormat="1">
      <c r="A248" s="28"/>
      <c r="B248" s="29"/>
      <c r="C248" s="38"/>
      <c r="D248" s="39"/>
      <c r="E248" s="42"/>
      <c r="F248" s="42" t="s">
        <v>237</v>
      </c>
      <c r="G248" s="43" t="s">
        <v>238</v>
      </c>
      <c r="H248" s="47"/>
      <c r="I248" s="114" t="s">
        <v>230</v>
      </c>
      <c r="J248" s="115">
        <v>150000</v>
      </c>
      <c r="K248" s="149">
        <f>J248/2577</f>
        <v>58.207217694994178</v>
      </c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  <c r="AA248" s="142"/>
      <c r="AB248" s="138"/>
      <c r="AC248" s="138"/>
      <c r="AD248" s="138"/>
    </row>
    <row r="249" spans="1:30" s="5" customFormat="1">
      <c r="A249" s="28"/>
      <c r="B249" s="29"/>
      <c r="C249" s="38"/>
      <c r="D249" s="39"/>
      <c r="E249" s="42"/>
      <c r="F249" s="42" t="s">
        <v>239</v>
      </c>
      <c r="G249" s="43" t="s">
        <v>240</v>
      </c>
      <c r="H249" s="47"/>
      <c r="I249" s="114" t="s">
        <v>49</v>
      </c>
      <c r="J249" s="115">
        <v>10000</v>
      </c>
      <c r="K249" s="149">
        <f>J249/2577</f>
        <v>3.8804811796662788</v>
      </c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  <c r="AA249" s="142"/>
      <c r="AB249" s="138"/>
      <c r="AC249" s="138"/>
      <c r="AD249" s="138"/>
    </row>
    <row r="250" spans="1:30" s="5" customFormat="1">
      <c r="A250" s="28"/>
      <c r="B250" s="29"/>
      <c r="C250" s="38"/>
      <c r="D250" s="39"/>
      <c r="E250" s="42" t="s">
        <v>20</v>
      </c>
      <c r="F250" s="43" t="s">
        <v>243</v>
      </c>
      <c r="G250" s="42"/>
      <c r="H250" s="47"/>
      <c r="I250" s="114"/>
      <c r="J250" s="115"/>
      <c r="K250" s="149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  <c r="AA250" s="142"/>
      <c r="AB250" s="138"/>
      <c r="AC250" s="138"/>
      <c r="AD250" s="138"/>
    </row>
    <row r="251" spans="1:30" s="5" customFormat="1">
      <c r="A251" s="28"/>
      <c r="B251" s="29"/>
      <c r="C251" s="38"/>
      <c r="D251" s="39"/>
      <c r="E251" s="42"/>
      <c r="F251" s="42" t="s">
        <v>235</v>
      </c>
      <c r="G251" s="43" t="s">
        <v>236</v>
      </c>
      <c r="H251" s="47"/>
      <c r="I251" s="114" t="s">
        <v>116</v>
      </c>
      <c r="J251" s="115">
        <v>200000</v>
      </c>
      <c r="K251" s="149">
        <f>J251/2577</f>
        <v>77.609623593325566</v>
      </c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  <c r="AA251" s="142"/>
      <c r="AB251" s="138"/>
      <c r="AC251" s="138"/>
      <c r="AD251" s="138"/>
    </row>
    <row r="252" spans="1:30" s="5" customFormat="1">
      <c r="A252" s="28"/>
      <c r="B252" s="29"/>
      <c r="C252" s="38"/>
      <c r="D252" s="39"/>
      <c r="E252" s="42"/>
      <c r="F252" s="42" t="s">
        <v>237</v>
      </c>
      <c r="G252" s="43" t="s">
        <v>238</v>
      </c>
      <c r="H252" s="47"/>
      <c r="I252" s="114" t="s">
        <v>230</v>
      </c>
      <c r="J252" s="115">
        <v>150000</v>
      </c>
      <c r="K252" s="149">
        <f>J252/2577</f>
        <v>58.207217694994178</v>
      </c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  <c r="AA252" s="142"/>
      <c r="AB252" s="138"/>
      <c r="AC252" s="138"/>
      <c r="AD252" s="138"/>
    </row>
    <row r="253" spans="1:30" s="5" customFormat="1">
      <c r="A253" s="28"/>
      <c r="B253" s="29"/>
      <c r="C253" s="38"/>
      <c r="D253" s="39"/>
      <c r="E253" s="42"/>
      <c r="F253" s="42" t="s">
        <v>239</v>
      </c>
      <c r="G253" s="43" t="s">
        <v>240</v>
      </c>
      <c r="H253" s="47"/>
      <c r="I253" s="114" t="s">
        <v>49</v>
      </c>
      <c r="J253" s="115">
        <v>10000</v>
      </c>
      <c r="K253" s="149">
        <f>J253/2577</f>
        <v>3.8804811796662788</v>
      </c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  <c r="AA253" s="142"/>
      <c r="AB253" s="138"/>
      <c r="AC253" s="138"/>
      <c r="AD253" s="138"/>
    </row>
    <row r="254" spans="1:30" s="5" customFormat="1" ht="15" customHeight="1">
      <c r="A254" s="37"/>
      <c r="B254" s="29">
        <v>26</v>
      </c>
      <c r="C254" s="29">
        <v>6</v>
      </c>
      <c r="D254" s="168" t="s">
        <v>244</v>
      </c>
      <c r="E254" s="169"/>
      <c r="F254" s="169"/>
      <c r="G254" s="169"/>
      <c r="H254" s="169"/>
      <c r="I254" s="114"/>
      <c r="J254" s="118"/>
      <c r="K254" s="149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  <c r="AA254" s="142"/>
      <c r="AB254" s="138"/>
      <c r="AC254" s="138"/>
      <c r="AD254" s="138"/>
    </row>
    <row r="255" spans="1:30" s="5" customFormat="1">
      <c r="A255" s="37"/>
      <c r="B255" s="29"/>
      <c r="C255" s="38"/>
      <c r="D255" s="39"/>
      <c r="E255" s="67" t="s">
        <v>11</v>
      </c>
      <c r="F255" s="43" t="s">
        <v>245</v>
      </c>
      <c r="G255" s="42"/>
      <c r="H255" s="47"/>
      <c r="I255" s="114" t="s">
        <v>246</v>
      </c>
      <c r="J255" s="115">
        <v>450000</v>
      </c>
      <c r="K255" s="149">
        <f>J255/2577</f>
        <v>174.62165308498254</v>
      </c>
      <c r="L255" s="157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  <c r="AA255" s="142"/>
      <c r="AB255" s="138"/>
      <c r="AC255" s="138"/>
      <c r="AD255" s="138"/>
    </row>
    <row r="256" spans="1:30" s="5" customFormat="1">
      <c r="A256" s="37"/>
      <c r="B256" s="29"/>
      <c r="C256" s="38"/>
      <c r="D256" s="39"/>
      <c r="E256" s="67" t="s">
        <v>22</v>
      </c>
      <c r="F256" s="43" t="s">
        <v>247</v>
      </c>
      <c r="G256" s="42"/>
      <c r="H256" s="47"/>
      <c r="I256" s="114" t="s">
        <v>246</v>
      </c>
      <c r="J256" s="115">
        <v>400000</v>
      </c>
      <c r="K256" s="149">
        <f>J256/2577</f>
        <v>155.21924718665113</v>
      </c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  <c r="AA256" s="142"/>
      <c r="AB256" s="138"/>
      <c r="AC256" s="138"/>
      <c r="AD256" s="138"/>
    </row>
    <row r="257" spans="1:30" s="5" customFormat="1">
      <c r="A257" s="37"/>
      <c r="B257" s="29"/>
      <c r="C257" s="38"/>
      <c r="D257" s="39"/>
      <c r="E257" s="42" t="s">
        <v>24</v>
      </c>
      <c r="F257" s="43" t="s">
        <v>248</v>
      </c>
      <c r="G257" s="42"/>
      <c r="H257" s="47"/>
      <c r="I257" s="114" t="s">
        <v>246</v>
      </c>
      <c r="J257" s="115">
        <v>300000</v>
      </c>
      <c r="K257" s="149">
        <f>J257/2577</f>
        <v>116.41443538998836</v>
      </c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2"/>
      <c r="AB257" s="138"/>
      <c r="AC257" s="138"/>
      <c r="AD257" s="138"/>
    </row>
    <row r="258" spans="1:30" s="5" customFormat="1" ht="18.75" customHeight="1">
      <c r="A258" s="37"/>
      <c r="B258" s="29"/>
      <c r="C258" s="29">
        <v>7</v>
      </c>
      <c r="D258" s="176" t="s">
        <v>369</v>
      </c>
      <c r="E258" s="177"/>
      <c r="F258" s="177"/>
      <c r="G258" s="177"/>
      <c r="H258" s="178"/>
      <c r="I258" s="110"/>
      <c r="J258" s="115"/>
      <c r="K258" s="149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  <c r="AA258" s="142"/>
      <c r="AB258" s="138"/>
      <c r="AC258" s="138"/>
      <c r="AD258" s="138"/>
    </row>
    <row r="259" spans="1:30" s="5" customFormat="1">
      <c r="A259" s="37"/>
      <c r="B259" s="29"/>
      <c r="C259" s="38"/>
      <c r="D259" s="30"/>
      <c r="E259" s="137" t="s">
        <v>11</v>
      </c>
      <c r="F259" s="35" t="s">
        <v>245</v>
      </c>
      <c r="G259" s="34"/>
      <c r="H259" s="72"/>
      <c r="I259" s="110" t="s">
        <v>246</v>
      </c>
      <c r="J259" s="115">
        <f>K259*2577</f>
        <v>649404</v>
      </c>
      <c r="K259" s="149">
        <v>252</v>
      </c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  <c r="AA259" s="142"/>
      <c r="AB259" s="138"/>
      <c r="AC259" s="138"/>
      <c r="AD259" s="138"/>
    </row>
    <row r="260" spans="1:30" s="5" customFormat="1">
      <c r="A260" s="37"/>
      <c r="B260" s="29"/>
      <c r="C260" s="38"/>
      <c r="D260" s="30"/>
      <c r="E260" s="137" t="s">
        <v>22</v>
      </c>
      <c r="F260" s="35" t="s">
        <v>340</v>
      </c>
      <c r="G260" s="34"/>
      <c r="H260" s="72"/>
      <c r="I260" s="110" t="s">
        <v>246</v>
      </c>
      <c r="J260" s="115">
        <f>233*2577</f>
        <v>600441</v>
      </c>
      <c r="K260" s="149">
        <v>233</v>
      </c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  <c r="AA260" s="142"/>
      <c r="AB260" s="138"/>
      <c r="AC260" s="138"/>
      <c r="AD260" s="138"/>
    </row>
    <row r="261" spans="1:30" s="5" customFormat="1">
      <c r="A261" s="37"/>
      <c r="B261" s="29"/>
      <c r="C261" s="38"/>
      <c r="D261" s="30"/>
      <c r="E261" s="137" t="s">
        <v>24</v>
      </c>
      <c r="F261" s="35" t="s">
        <v>341</v>
      </c>
      <c r="G261" s="34"/>
      <c r="H261" s="72"/>
      <c r="I261" s="110" t="s">
        <v>246</v>
      </c>
      <c r="J261" s="115">
        <f>213*2577</f>
        <v>548901</v>
      </c>
      <c r="K261" s="149">
        <v>213</v>
      </c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  <c r="AA261" s="142"/>
      <c r="AB261" s="138"/>
      <c r="AC261" s="138"/>
      <c r="AD261" s="138"/>
    </row>
    <row r="262" spans="1:30" s="5" customFormat="1">
      <c r="A262" s="37"/>
      <c r="B262" s="29"/>
      <c r="C262" s="38"/>
      <c r="D262" s="30"/>
      <c r="E262" s="137" t="s">
        <v>26</v>
      </c>
      <c r="F262" s="35" t="s">
        <v>342</v>
      </c>
      <c r="G262" s="34"/>
      <c r="H262" s="72"/>
      <c r="I262" s="110" t="s">
        <v>246</v>
      </c>
      <c r="J262" s="115">
        <f>194*2577</f>
        <v>499938</v>
      </c>
      <c r="K262" s="149">
        <v>194</v>
      </c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  <c r="AA262" s="142"/>
      <c r="AB262" s="138"/>
      <c r="AC262" s="138"/>
      <c r="AD262" s="138"/>
    </row>
    <row r="263" spans="1:30" s="5" customFormat="1">
      <c r="A263" s="37"/>
      <c r="B263" s="29"/>
      <c r="C263" s="38"/>
      <c r="D263" s="30"/>
      <c r="E263" s="137" t="s">
        <v>28</v>
      </c>
      <c r="F263" s="35" t="s">
        <v>82</v>
      </c>
      <c r="G263" s="34"/>
      <c r="H263" s="72"/>
      <c r="I263" s="110" t="s">
        <v>246</v>
      </c>
      <c r="J263" s="115">
        <f>194*2577</f>
        <v>499938</v>
      </c>
      <c r="K263" s="149">
        <v>194</v>
      </c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  <c r="AA263" s="142"/>
      <c r="AB263" s="138"/>
      <c r="AC263" s="138"/>
      <c r="AD263" s="138"/>
    </row>
    <row r="264" spans="1:30" s="5" customFormat="1">
      <c r="A264" s="37"/>
      <c r="B264" s="29"/>
      <c r="C264" s="38"/>
      <c r="D264" s="30"/>
      <c r="E264" s="137" t="s">
        <v>32</v>
      </c>
      <c r="F264" s="35" t="s">
        <v>343</v>
      </c>
      <c r="G264" s="34"/>
      <c r="H264" s="72"/>
      <c r="I264" s="110" t="s">
        <v>246</v>
      </c>
      <c r="J264" s="115">
        <f>175*2577</f>
        <v>450975</v>
      </c>
      <c r="K264" s="149">
        <v>175</v>
      </c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  <c r="AA264" s="142"/>
      <c r="AB264" s="138"/>
      <c r="AC264" s="138"/>
      <c r="AD264" s="138"/>
    </row>
    <row r="265" spans="1:30" s="5" customFormat="1">
      <c r="A265" s="37"/>
      <c r="B265" s="29"/>
      <c r="C265" s="38"/>
      <c r="D265" s="30"/>
      <c r="E265" s="137" t="s">
        <v>34</v>
      </c>
      <c r="F265" s="35" t="s">
        <v>87</v>
      </c>
      <c r="G265" s="34"/>
      <c r="H265" s="72"/>
      <c r="I265" s="110" t="s">
        <v>246</v>
      </c>
      <c r="J265" s="115">
        <f>155*2577</f>
        <v>399435</v>
      </c>
      <c r="K265" s="149">
        <v>155</v>
      </c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  <c r="AA265" s="142"/>
      <c r="AB265" s="138"/>
      <c r="AC265" s="138"/>
      <c r="AD265" s="138"/>
    </row>
    <row r="266" spans="1:30" s="5" customFormat="1">
      <c r="A266" s="37"/>
      <c r="B266" s="29"/>
      <c r="C266" s="38"/>
      <c r="D266" s="30"/>
      <c r="E266" s="137" t="s">
        <v>36</v>
      </c>
      <c r="F266" s="35" t="s">
        <v>344</v>
      </c>
      <c r="G266" s="34"/>
      <c r="H266" s="72"/>
      <c r="I266" s="110" t="s">
        <v>246</v>
      </c>
      <c r="J266" s="115">
        <f>136*2577</f>
        <v>350472</v>
      </c>
      <c r="K266" s="149">
        <v>136</v>
      </c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  <c r="AA266" s="142"/>
      <c r="AB266" s="138"/>
      <c r="AC266" s="138"/>
      <c r="AD266" s="138"/>
    </row>
    <row r="267" spans="1:30" s="5" customFormat="1">
      <c r="A267" s="37"/>
      <c r="B267" s="29"/>
      <c r="C267" s="38"/>
      <c r="D267" s="30"/>
      <c r="E267" s="137" t="s">
        <v>38</v>
      </c>
      <c r="F267" s="35" t="s">
        <v>345</v>
      </c>
      <c r="G267" s="34"/>
      <c r="H267" s="72"/>
      <c r="I267" s="110" t="s">
        <v>246</v>
      </c>
      <c r="J267" s="115">
        <f>155*2577</f>
        <v>399435</v>
      </c>
      <c r="K267" s="149">
        <v>155</v>
      </c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  <c r="AA267" s="142"/>
      <c r="AB267" s="138"/>
      <c r="AC267" s="138"/>
      <c r="AD267" s="138"/>
    </row>
    <row r="268" spans="1:30" s="5" customFormat="1">
      <c r="A268" s="37"/>
      <c r="B268" s="29"/>
      <c r="C268" s="38"/>
      <c r="D268" s="30"/>
      <c r="E268" s="137" t="s">
        <v>41</v>
      </c>
      <c r="F268" s="35" t="s">
        <v>255</v>
      </c>
      <c r="G268" s="34"/>
      <c r="H268" s="72"/>
      <c r="I268" s="110" t="s">
        <v>246</v>
      </c>
      <c r="J268" s="115">
        <f>136*2577</f>
        <v>350472</v>
      </c>
      <c r="K268" s="149">
        <v>136</v>
      </c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  <c r="AA268" s="142"/>
      <c r="AB268" s="138"/>
      <c r="AC268" s="138"/>
      <c r="AD268" s="138"/>
    </row>
    <row r="269" spans="1:30" s="5" customFormat="1">
      <c r="A269" s="37"/>
      <c r="B269" s="29"/>
      <c r="C269" s="38"/>
      <c r="D269" s="30"/>
      <c r="E269" s="34" t="s">
        <v>43</v>
      </c>
      <c r="F269" s="35" t="s">
        <v>253</v>
      </c>
      <c r="G269" s="34"/>
      <c r="H269" s="72"/>
      <c r="I269" s="110" t="s">
        <v>246</v>
      </c>
      <c r="J269" s="115">
        <f>116*2577</f>
        <v>298932</v>
      </c>
      <c r="K269" s="149">
        <v>116</v>
      </c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  <c r="AA269" s="142"/>
      <c r="AB269" s="138"/>
      <c r="AC269" s="138"/>
      <c r="AD269" s="138"/>
    </row>
    <row r="270" spans="1:30" s="5" customFormat="1" ht="15" customHeight="1">
      <c r="A270" s="37"/>
      <c r="B270" s="29"/>
      <c r="C270" s="38"/>
      <c r="D270" s="34"/>
      <c r="E270" s="161" t="s">
        <v>368</v>
      </c>
      <c r="F270" s="161"/>
      <c r="G270" s="161"/>
      <c r="H270" s="162"/>
      <c r="I270" s="110"/>
      <c r="J270" s="115"/>
      <c r="K270" s="149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  <c r="AA270" s="142"/>
      <c r="AB270" s="138"/>
      <c r="AC270" s="138"/>
      <c r="AD270" s="138"/>
    </row>
    <row r="271" spans="1:30" s="5" customFormat="1" ht="15" customHeight="1">
      <c r="A271" s="37"/>
      <c r="B271" s="29"/>
      <c r="C271" s="38"/>
      <c r="D271" s="34"/>
      <c r="E271" s="34" t="s">
        <v>9</v>
      </c>
      <c r="F271" s="163" t="s">
        <v>354</v>
      </c>
      <c r="G271" s="163"/>
      <c r="H271" s="164"/>
      <c r="I271" s="110"/>
      <c r="J271" s="115"/>
      <c r="K271" s="149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  <c r="AA271" s="142"/>
      <c r="AB271" s="138"/>
      <c r="AC271" s="138"/>
      <c r="AD271" s="138"/>
    </row>
    <row r="272" spans="1:30" s="5" customFormat="1">
      <c r="A272" s="37"/>
      <c r="B272" s="29"/>
      <c r="C272" s="38"/>
      <c r="D272" s="34"/>
      <c r="E272" s="34"/>
      <c r="F272" s="42" t="s">
        <v>235</v>
      </c>
      <c r="G272" s="43" t="s">
        <v>245</v>
      </c>
      <c r="H272" s="47"/>
      <c r="I272" s="114" t="s">
        <v>200</v>
      </c>
      <c r="J272" s="115">
        <v>450000</v>
      </c>
      <c r="K272" s="149">
        <v>175</v>
      </c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  <c r="AA272" s="142"/>
      <c r="AB272" s="138"/>
      <c r="AC272" s="138"/>
      <c r="AD272" s="138"/>
    </row>
    <row r="273" spans="1:123" s="5" customFormat="1">
      <c r="A273" s="37"/>
      <c r="B273" s="29"/>
      <c r="C273" s="38"/>
      <c r="D273" s="34"/>
      <c r="E273" s="34"/>
      <c r="F273" s="42" t="s">
        <v>237</v>
      </c>
      <c r="G273" s="43" t="s">
        <v>340</v>
      </c>
      <c r="H273" s="47"/>
      <c r="I273" s="114" t="s">
        <v>200</v>
      </c>
      <c r="J273" s="115">
        <v>425000</v>
      </c>
      <c r="K273" s="149">
        <v>165</v>
      </c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  <c r="AA273" s="142"/>
      <c r="AB273" s="138"/>
      <c r="AC273" s="138"/>
      <c r="AD273" s="138"/>
    </row>
    <row r="274" spans="1:123" s="5" customFormat="1">
      <c r="A274" s="37"/>
      <c r="B274" s="29"/>
      <c r="C274" s="38"/>
      <c r="D274" s="34"/>
      <c r="E274" s="34"/>
      <c r="F274" s="42" t="s">
        <v>239</v>
      </c>
      <c r="G274" s="43" t="s">
        <v>356</v>
      </c>
      <c r="H274" s="47"/>
      <c r="I274" s="114" t="s">
        <v>200</v>
      </c>
      <c r="J274" s="115">
        <v>425000</v>
      </c>
      <c r="K274" s="149">
        <v>165</v>
      </c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  <c r="AA274" s="142"/>
      <c r="AB274" s="138"/>
      <c r="AC274" s="138"/>
      <c r="AD274" s="138"/>
    </row>
    <row r="275" spans="1:123" s="5" customFormat="1">
      <c r="A275" s="37"/>
      <c r="B275" s="29"/>
      <c r="C275" s="38"/>
      <c r="D275" s="34"/>
      <c r="E275" s="34"/>
      <c r="F275" s="42" t="s">
        <v>251</v>
      </c>
      <c r="G275" s="43" t="s">
        <v>82</v>
      </c>
      <c r="H275" s="47"/>
      <c r="I275" s="114" t="s">
        <v>200</v>
      </c>
      <c r="J275" s="115">
        <v>425000</v>
      </c>
      <c r="K275" s="149">
        <v>165</v>
      </c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  <c r="AA275" s="142"/>
      <c r="AB275" s="138"/>
      <c r="AC275" s="138"/>
      <c r="AD275" s="138"/>
    </row>
    <row r="276" spans="1:123" s="5" customFormat="1">
      <c r="A276" s="37"/>
      <c r="B276" s="29"/>
      <c r="C276" s="38"/>
      <c r="D276" s="34"/>
      <c r="E276" s="34"/>
      <c r="F276" s="42" t="s">
        <v>252</v>
      </c>
      <c r="G276" s="43" t="s">
        <v>87</v>
      </c>
      <c r="H276" s="47"/>
      <c r="I276" s="114" t="s">
        <v>200</v>
      </c>
      <c r="J276" s="115">
        <v>400000</v>
      </c>
      <c r="K276" s="149">
        <v>155</v>
      </c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  <c r="AA276" s="142"/>
      <c r="AB276" s="138"/>
      <c r="AC276" s="138"/>
      <c r="AD276" s="138"/>
    </row>
    <row r="277" spans="1:123" s="5" customFormat="1">
      <c r="A277" s="37"/>
      <c r="B277" s="29"/>
      <c r="C277" s="38"/>
      <c r="D277" s="34"/>
      <c r="E277" s="34"/>
      <c r="F277" s="42" t="s">
        <v>260</v>
      </c>
      <c r="G277" s="43" t="s">
        <v>255</v>
      </c>
      <c r="H277" s="47"/>
      <c r="I277" s="114" t="s">
        <v>200</v>
      </c>
      <c r="J277" s="115">
        <v>350000</v>
      </c>
      <c r="K277" s="149">
        <v>135.81</v>
      </c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  <c r="AA277" s="142"/>
      <c r="AB277" s="138"/>
      <c r="AC277" s="138"/>
      <c r="AD277" s="138"/>
    </row>
    <row r="278" spans="1:123" s="5" customFormat="1">
      <c r="A278" s="37"/>
      <c r="B278" s="29"/>
      <c r="C278" s="38"/>
      <c r="D278" s="34"/>
      <c r="E278" s="34"/>
      <c r="F278" s="57" t="s">
        <v>355</v>
      </c>
      <c r="G278" s="43" t="s">
        <v>358</v>
      </c>
      <c r="H278" s="47"/>
      <c r="I278" s="114" t="s">
        <v>200</v>
      </c>
      <c r="J278" s="115">
        <v>350000</v>
      </c>
      <c r="K278" s="149">
        <v>135.81</v>
      </c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  <c r="AA278" s="142"/>
      <c r="AB278" s="138"/>
      <c r="AC278" s="138"/>
      <c r="AD278" s="138"/>
    </row>
    <row r="279" spans="1:123" s="5" customFormat="1" ht="15" customHeight="1">
      <c r="A279" s="37"/>
      <c r="B279" s="29"/>
      <c r="C279" s="38"/>
      <c r="D279" s="34"/>
      <c r="E279" s="34"/>
      <c r="F279" s="57" t="s">
        <v>359</v>
      </c>
      <c r="G279" s="163" t="s">
        <v>357</v>
      </c>
      <c r="H279" s="164"/>
      <c r="I279" s="114" t="s">
        <v>200</v>
      </c>
      <c r="J279" s="115">
        <v>300000</v>
      </c>
      <c r="K279" s="149">
        <v>116.41</v>
      </c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  <c r="AA279" s="142"/>
      <c r="AB279" s="138"/>
      <c r="AC279" s="138"/>
      <c r="AD279" s="138"/>
    </row>
    <row r="280" spans="1:123" s="5" customFormat="1">
      <c r="A280" s="37"/>
      <c r="B280" s="29"/>
      <c r="C280" s="38"/>
      <c r="D280" s="34"/>
      <c r="E280" s="34"/>
      <c r="F280" s="57" t="s">
        <v>360</v>
      </c>
      <c r="G280" s="43" t="s">
        <v>253</v>
      </c>
      <c r="H280" s="72"/>
      <c r="I280" s="114" t="s">
        <v>200</v>
      </c>
      <c r="J280" s="115">
        <v>250000</v>
      </c>
      <c r="K280" s="149">
        <v>97</v>
      </c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  <c r="AA280" s="142"/>
      <c r="AB280" s="138"/>
      <c r="AC280" s="138"/>
      <c r="AD280" s="138"/>
    </row>
    <row r="281" spans="1:123" s="5" customFormat="1" ht="15" customHeight="1">
      <c r="A281" s="37"/>
      <c r="B281" s="29"/>
      <c r="C281" s="38"/>
      <c r="D281" s="34"/>
      <c r="E281" s="34" t="s">
        <v>125</v>
      </c>
      <c r="F281" s="165" t="s">
        <v>361</v>
      </c>
      <c r="G281" s="165"/>
      <c r="H281" s="166"/>
      <c r="I281" s="114"/>
      <c r="J281" s="115"/>
      <c r="K281" s="149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2"/>
      <c r="AB281" s="138"/>
      <c r="AC281" s="138"/>
      <c r="AD281" s="138"/>
    </row>
    <row r="282" spans="1:123" s="5" customFormat="1">
      <c r="A282" s="37"/>
      <c r="B282" s="29"/>
      <c r="C282" s="38"/>
      <c r="D282" s="34"/>
      <c r="E282" s="34"/>
      <c r="F282" s="42" t="s">
        <v>235</v>
      </c>
      <c r="G282" s="43" t="s">
        <v>366</v>
      </c>
      <c r="H282" s="72"/>
      <c r="I282" s="114" t="s">
        <v>365</v>
      </c>
      <c r="J282" s="115">
        <v>250000</v>
      </c>
      <c r="K282" s="149">
        <v>97</v>
      </c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  <c r="AA282" s="142"/>
      <c r="AB282" s="138"/>
      <c r="AC282" s="138"/>
      <c r="AD282" s="138"/>
    </row>
    <row r="283" spans="1:123" s="5" customFormat="1">
      <c r="A283" s="37"/>
      <c r="B283" s="29"/>
      <c r="C283" s="38"/>
      <c r="D283" s="34"/>
      <c r="E283" s="34"/>
      <c r="F283" s="42" t="s">
        <v>237</v>
      </c>
      <c r="G283" s="43" t="s">
        <v>362</v>
      </c>
      <c r="H283" s="72"/>
      <c r="I283" s="114" t="s">
        <v>364</v>
      </c>
      <c r="J283" s="115">
        <v>175000</v>
      </c>
      <c r="K283" s="149">
        <v>67.900000000000006</v>
      </c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  <c r="AA283" s="142"/>
      <c r="AB283" s="138"/>
      <c r="AC283" s="138"/>
      <c r="AD283" s="138"/>
    </row>
    <row r="284" spans="1:123" s="5" customFormat="1">
      <c r="A284" s="37"/>
      <c r="B284" s="29"/>
      <c r="C284" s="38"/>
      <c r="D284" s="34"/>
      <c r="E284" s="34"/>
      <c r="F284" s="42" t="s">
        <v>239</v>
      </c>
      <c r="G284" s="43" t="s">
        <v>342</v>
      </c>
      <c r="H284" s="72"/>
      <c r="I284" s="114" t="s">
        <v>367</v>
      </c>
      <c r="J284" s="115">
        <v>150000</v>
      </c>
      <c r="K284" s="149">
        <v>58.2</v>
      </c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  <c r="AA284" s="142"/>
      <c r="AB284" s="138"/>
      <c r="AC284" s="138"/>
      <c r="AD284" s="138"/>
    </row>
    <row r="285" spans="1:123" s="5" customFormat="1">
      <c r="A285" s="37"/>
      <c r="B285" s="29"/>
      <c r="C285" s="38"/>
      <c r="D285" s="34"/>
      <c r="E285" s="34"/>
      <c r="F285" s="42" t="s">
        <v>251</v>
      </c>
      <c r="G285" s="43" t="s">
        <v>363</v>
      </c>
      <c r="H285" s="72"/>
      <c r="I285" s="110" t="s">
        <v>116</v>
      </c>
      <c r="J285" s="115">
        <v>250000</v>
      </c>
      <c r="K285" s="149">
        <v>97</v>
      </c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  <c r="AA285" s="142"/>
      <c r="AB285" s="138"/>
      <c r="AC285" s="138"/>
      <c r="AD285" s="138"/>
    </row>
    <row r="286" spans="1:123" s="5" customFormat="1">
      <c r="A286" s="37"/>
      <c r="B286" s="29"/>
      <c r="C286" s="38"/>
      <c r="D286" s="34"/>
      <c r="E286" s="34"/>
      <c r="F286" s="35"/>
      <c r="G286" s="34"/>
      <c r="H286" s="72"/>
      <c r="I286" s="110"/>
      <c r="J286" s="115"/>
      <c r="K286" s="149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  <c r="AA286" s="142"/>
      <c r="AB286" s="138"/>
      <c r="AC286" s="138"/>
      <c r="AD286" s="138"/>
    </row>
    <row r="287" spans="1:123" s="5" customFormat="1">
      <c r="A287" s="37"/>
      <c r="B287" s="29">
        <v>27</v>
      </c>
      <c r="C287" s="29">
        <v>8</v>
      </c>
      <c r="D287" s="74" t="s">
        <v>249</v>
      </c>
      <c r="E287" s="42"/>
      <c r="F287" s="43"/>
      <c r="G287" s="42"/>
      <c r="H287" s="49"/>
      <c r="I287" s="114"/>
      <c r="J287" s="121"/>
      <c r="K287" s="149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  <c r="AA287" s="142"/>
      <c r="AB287" s="138"/>
      <c r="AC287" s="138"/>
      <c r="AD287" s="138"/>
    </row>
    <row r="288" spans="1:123" s="1" customFormat="1">
      <c r="A288" s="37"/>
      <c r="B288" s="29"/>
      <c r="C288" s="38"/>
      <c r="D288" s="39"/>
      <c r="E288" s="42" t="s">
        <v>235</v>
      </c>
      <c r="F288" s="43" t="s">
        <v>245</v>
      </c>
      <c r="G288" s="75"/>
      <c r="H288" s="47"/>
      <c r="I288" s="114" t="s">
        <v>62</v>
      </c>
      <c r="J288" s="115">
        <v>450000</v>
      </c>
      <c r="K288" s="149">
        <f>J288/2577</f>
        <v>174.62165308498254</v>
      </c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  <c r="AA288" s="142"/>
      <c r="AB288" s="138"/>
      <c r="AC288" s="138"/>
      <c r="AD288" s="138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</row>
    <row r="289" spans="1:123" s="1" customFormat="1">
      <c r="A289" s="37"/>
      <c r="B289" s="29"/>
      <c r="C289" s="38"/>
      <c r="D289" s="39"/>
      <c r="E289" s="42" t="s">
        <v>237</v>
      </c>
      <c r="F289" s="43" t="s">
        <v>82</v>
      </c>
      <c r="G289" s="47"/>
      <c r="H289" s="47"/>
      <c r="I289" s="114" t="s">
        <v>62</v>
      </c>
      <c r="J289" s="115">
        <v>400000</v>
      </c>
      <c r="K289" s="149">
        <f>J289/2577</f>
        <v>155.21924718665113</v>
      </c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  <c r="AA289" s="142"/>
      <c r="AB289" s="138"/>
      <c r="AC289" s="138"/>
      <c r="AD289" s="138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</row>
    <row r="290" spans="1:123" s="1" customFormat="1">
      <c r="A290" s="37"/>
      <c r="B290" s="29"/>
      <c r="C290" s="38"/>
      <c r="D290" s="39"/>
      <c r="E290" s="42" t="s">
        <v>239</v>
      </c>
      <c r="F290" s="43" t="s">
        <v>250</v>
      </c>
      <c r="G290" s="75"/>
      <c r="H290" s="47"/>
      <c r="I290" s="114" t="s">
        <v>62</v>
      </c>
      <c r="J290" s="115">
        <v>350000</v>
      </c>
      <c r="K290" s="149">
        <f>J290/2577</f>
        <v>135.81684128831975</v>
      </c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  <c r="AA290" s="142"/>
      <c r="AB290" s="138"/>
      <c r="AC290" s="138"/>
      <c r="AD290" s="138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</row>
    <row r="291" spans="1:123" s="1" customFormat="1">
      <c r="A291" s="37"/>
      <c r="B291" s="29"/>
      <c r="C291" s="38"/>
      <c r="D291" s="39"/>
      <c r="E291" s="42" t="s">
        <v>251</v>
      </c>
      <c r="F291" s="43" t="s">
        <v>87</v>
      </c>
      <c r="G291" s="75"/>
      <c r="H291" s="47"/>
      <c r="I291" s="114" t="s">
        <v>62</v>
      </c>
      <c r="J291" s="115">
        <v>300000</v>
      </c>
      <c r="K291" s="149">
        <f>J291/2577</f>
        <v>116.41443538998836</v>
      </c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  <c r="AA291" s="142"/>
      <c r="AB291" s="138"/>
      <c r="AC291" s="138"/>
      <c r="AD291" s="138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</row>
    <row r="292" spans="1:123" s="1" customFormat="1">
      <c r="A292" s="37"/>
      <c r="B292" s="29"/>
      <c r="C292" s="38"/>
      <c r="D292" s="39"/>
      <c r="E292" s="57" t="s">
        <v>252</v>
      </c>
      <c r="F292" s="43" t="s">
        <v>253</v>
      </c>
      <c r="G292" s="75"/>
      <c r="H292" s="47"/>
      <c r="I292" s="114" t="s">
        <v>62</v>
      </c>
      <c r="J292" s="115">
        <v>300000</v>
      </c>
      <c r="K292" s="149">
        <f>J292/2577</f>
        <v>116.41443538998836</v>
      </c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  <c r="AA292" s="142"/>
      <c r="AB292" s="138"/>
      <c r="AC292" s="138"/>
      <c r="AD292" s="138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</row>
    <row r="293" spans="1:123" s="1" customFormat="1">
      <c r="A293" s="37"/>
      <c r="B293" s="29">
        <v>28</v>
      </c>
      <c r="C293" s="29">
        <v>9</v>
      </c>
      <c r="D293" s="74" t="s">
        <v>254</v>
      </c>
      <c r="E293" s="43"/>
      <c r="F293" s="43"/>
      <c r="G293" s="43"/>
      <c r="H293" s="43"/>
      <c r="I293" s="104"/>
      <c r="J293" s="123"/>
      <c r="K293" s="149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  <c r="AA293" s="142"/>
      <c r="AB293" s="138"/>
      <c r="AC293" s="138"/>
      <c r="AD293" s="138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</row>
    <row r="294" spans="1:123" s="1" customFormat="1">
      <c r="A294" s="37"/>
      <c r="B294" s="29"/>
      <c r="C294" s="29"/>
      <c r="D294" s="39"/>
      <c r="E294" s="42" t="s">
        <v>235</v>
      </c>
      <c r="F294" s="43" t="s">
        <v>255</v>
      </c>
      <c r="G294" s="75"/>
      <c r="H294" s="47"/>
      <c r="I294" s="114" t="s">
        <v>200</v>
      </c>
      <c r="J294" s="115">
        <v>400000</v>
      </c>
      <c r="K294" s="149">
        <f>J294/2577</f>
        <v>155.21924718665113</v>
      </c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  <c r="AA294" s="142"/>
      <c r="AB294" s="138"/>
      <c r="AC294" s="138"/>
      <c r="AD294" s="138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</row>
    <row r="295" spans="1:123" s="1" customFormat="1">
      <c r="A295" s="37"/>
      <c r="B295" s="29"/>
      <c r="C295" s="29"/>
      <c r="D295" s="39"/>
      <c r="E295" s="42" t="s">
        <v>237</v>
      </c>
      <c r="F295" s="43" t="s">
        <v>253</v>
      </c>
      <c r="G295" s="75"/>
      <c r="H295" s="47"/>
      <c r="I295" s="114" t="s">
        <v>200</v>
      </c>
      <c r="J295" s="115">
        <v>300000</v>
      </c>
      <c r="K295" s="149">
        <f>J295/2577</f>
        <v>116.41443538998836</v>
      </c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  <c r="AA295" s="142"/>
      <c r="AB295" s="138"/>
      <c r="AC295" s="138"/>
      <c r="AD295" s="138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</row>
    <row r="296" spans="1:123" s="1" customFormat="1" ht="12.75" customHeight="1">
      <c r="A296" s="37"/>
      <c r="B296" s="29">
        <v>29</v>
      </c>
      <c r="C296" s="29">
        <v>10</v>
      </c>
      <c r="D296" s="174" t="s">
        <v>256</v>
      </c>
      <c r="E296" s="175"/>
      <c r="F296" s="175"/>
      <c r="G296" s="175"/>
      <c r="H296" s="175"/>
      <c r="I296" s="114"/>
      <c r="J296" s="121"/>
      <c r="K296" s="149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  <c r="AA296" s="142"/>
      <c r="AB296" s="138"/>
      <c r="AC296" s="138"/>
      <c r="AD296" s="138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</row>
    <row r="297" spans="1:123" s="1" customFormat="1">
      <c r="A297" s="37"/>
      <c r="B297" s="29"/>
      <c r="C297" s="29"/>
      <c r="D297" s="39"/>
      <c r="E297" s="47" t="s">
        <v>235</v>
      </c>
      <c r="F297" s="43" t="s">
        <v>245</v>
      </c>
      <c r="G297" s="76"/>
      <c r="H297" s="49"/>
      <c r="I297" s="114" t="s">
        <v>200</v>
      </c>
      <c r="J297" s="113">
        <v>500000</v>
      </c>
      <c r="K297" s="149">
        <f t="shared" ref="K297:K302" si="3">J297/2577</f>
        <v>194.02405898331392</v>
      </c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  <c r="AA297" s="142"/>
      <c r="AB297" s="138"/>
      <c r="AC297" s="138"/>
      <c r="AD297" s="138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</row>
    <row r="298" spans="1:123" s="1" customFormat="1">
      <c r="A298" s="37"/>
      <c r="B298" s="29"/>
      <c r="C298" s="29"/>
      <c r="D298" s="39"/>
      <c r="E298" s="42" t="s">
        <v>237</v>
      </c>
      <c r="F298" s="43" t="s">
        <v>257</v>
      </c>
      <c r="G298" s="76"/>
      <c r="H298" s="49"/>
      <c r="I298" s="114" t="s">
        <v>200</v>
      </c>
      <c r="J298" s="113">
        <v>450000</v>
      </c>
      <c r="K298" s="149">
        <f t="shared" si="3"/>
        <v>174.62165308498254</v>
      </c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  <c r="AA298" s="142"/>
      <c r="AB298" s="138"/>
      <c r="AC298" s="138"/>
      <c r="AD298" s="138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</row>
    <row r="299" spans="1:123" s="1" customFormat="1">
      <c r="A299" s="37"/>
      <c r="B299" s="29"/>
      <c r="C299" s="38"/>
      <c r="D299" s="39"/>
      <c r="E299" s="42" t="s">
        <v>239</v>
      </c>
      <c r="F299" s="43" t="s">
        <v>111</v>
      </c>
      <c r="G299" s="49"/>
      <c r="H299" s="49"/>
      <c r="I299" s="114" t="s">
        <v>200</v>
      </c>
      <c r="J299" s="113">
        <v>400000</v>
      </c>
      <c r="K299" s="149">
        <f t="shared" si="3"/>
        <v>155.21924718665113</v>
      </c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  <c r="AA299" s="142"/>
      <c r="AB299" s="138"/>
      <c r="AC299" s="138"/>
      <c r="AD299" s="138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</row>
    <row r="300" spans="1:123" s="1" customFormat="1">
      <c r="A300" s="37"/>
      <c r="B300" s="29"/>
      <c r="C300" s="38"/>
      <c r="D300" s="39"/>
      <c r="E300" s="42" t="s">
        <v>251</v>
      </c>
      <c r="F300" s="43" t="s">
        <v>258</v>
      </c>
      <c r="G300" s="76"/>
      <c r="H300" s="49"/>
      <c r="I300" s="114" t="s">
        <v>200</v>
      </c>
      <c r="J300" s="113">
        <v>350000</v>
      </c>
      <c r="K300" s="149">
        <f t="shared" si="3"/>
        <v>135.81684128831975</v>
      </c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  <c r="AA300" s="142"/>
      <c r="AB300" s="138"/>
      <c r="AC300" s="138"/>
      <c r="AD300" s="138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</row>
    <row r="301" spans="1:123" s="1" customFormat="1">
      <c r="A301" s="37"/>
      <c r="B301" s="29"/>
      <c r="C301" s="38"/>
      <c r="D301" s="39"/>
      <c r="E301" s="57" t="s">
        <v>252</v>
      </c>
      <c r="F301" s="43" t="s">
        <v>259</v>
      </c>
      <c r="G301" s="76"/>
      <c r="H301" s="49"/>
      <c r="I301" s="114" t="s">
        <v>200</v>
      </c>
      <c r="J301" s="113">
        <v>300000</v>
      </c>
      <c r="K301" s="149">
        <f t="shared" si="3"/>
        <v>116.41443538998836</v>
      </c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  <c r="AA301" s="142"/>
      <c r="AB301" s="138"/>
      <c r="AC301" s="138"/>
      <c r="AD301" s="138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</row>
    <row r="302" spans="1:123" s="1" customFormat="1">
      <c r="A302" s="37"/>
      <c r="B302" s="29"/>
      <c r="C302" s="38"/>
      <c r="D302" s="39"/>
      <c r="E302" s="57" t="s">
        <v>260</v>
      </c>
      <c r="F302" s="43" t="s">
        <v>261</v>
      </c>
      <c r="G302" s="76"/>
      <c r="H302" s="49"/>
      <c r="I302" s="114" t="s">
        <v>262</v>
      </c>
      <c r="J302" s="113">
        <v>100000</v>
      </c>
      <c r="K302" s="149">
        <f t="shared" si="3"/>
        <v>38.804811796662783</v>
      </c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  <c r="AA302" s="142"/>
      <c r="AB302" s="138"/>
      <c r="AC302" s="138"/>
      <c r="AD302" s="138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</row>
    <row r="303" spans="1:123" s="1" customFormat="1" ht="17.25" customHeight="1">
      <c r="A303" s="37"/>
      <c r="B303" s="29">
        <v>30</v>
      </c>
      <c r="C303" s="29">
        <v>11</v>
      </c>
      <c r="D303" s="174" t="s">
        <v>263</v>
      </c>
      <c r="E303" s="175"/>
      <c r="F303" s="175"/>
      <c r="G303" s="175"/>
      <c r="H303" s="175"/>
      <c r="I303" s="114"/>
      <c r="J303" s="115"/>
      <c r="K303" s="149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  <c r="AA303" s="142"/>
      <c r="AB303" s="138"/>
      <c r="AC303" s="138"/>
      <c r="AD303" s="138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</row>
    <row r="304" spans="1:123" s="5" customFormat="1">
      <c r="A304" s="37"/>
      <c r="B304" s="29"/>
      <c r="C304" s="38"/>
      <c r="D304" s="39"/>
      <c r="E304" s="42" t="s">
        <v>235</v>
      </c>
      <c r="F304" s="43" t="s">
        <v>264</v>
      </c>
      <c r="G304" s="75"/>
      <c r="H304" s="47"/>
      <c r="I304" s="114" t="s">
        <v>265</v>
      </c>
      <c r="J304" s="113">
        <v>400000</v>
      </c>
      <c r="K304" s="149">
        <f t="shared" ref="K304:K316" si="4">J304/2577</f>
        <v>155.21924718665113</v>
      </c>
      <c r="L304" s="157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  <c r="AA304" s="142"/>
      <c r="AB304" s="138"/>
      <c r="AC304" s="138"/>
      <c r="AD304" s="138"/>
    </row>
    <row r="305" spans="1:30" s="5" customFormat="1">
      <c r="A305" s="37"/>
      <c r="B305" s="29"/>
      <c r="C305" s="38"/>
      <c r="D305" s="39"/>
      <c r="E305" s="42" t="s">
        <v>237</v>
      </c>
      <c r="F305" s="43" t="s">
        <v>257</v>
      </c>
      <c r="G305" s="75"/>
      <c r="H305" s="47"/>
      <c r="I305" s="114" t="s">
        <v>265</v>
      </c>
      <c r="J305" s="113">
        <v>300000</v>
      </c>
      <c r="K305" s="149">
        <f t="shared" si="4"/>
        <v>116.41443538998836</v>
      </c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  <c r="AA305" s="142"/>
      <c r="AB305" s="138"/>
      <c r="AC305" s="138"/>
      <c r="AD305" s="138"/>
    </row>
    <row r="306" spans="1:30" s="5" customFormat="1">
      <c r="A306" s="37"/>
      <c r="B306" s="29"/>
      <c r="C306" s="38"/>
      <c r="D306" s="39"/>
      <c r="E306" s="42" t="s">
        <v>239</v>
      </c>
      <c r="F306" s="43" t="s">
        <v>266</v>
      </c>
      <c r="G306" s="75"/>
      <c r="H306" s="47"/>
      <c r="I306" s="114" t="s">
        <v>265</v>
      </c>
      <c r="J306" s="113">
        <v>250000</v>
      </c>
      <c r="K306" s="149">
        <f t="shared" si="4"/>
        <v>97.012029491656961</v>
      </c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  <c r="AA306" s="142"/>
      <c r="AB306" s="138"/>
      <c r="AC306" s="138"/>
      <c r="AD306" s="138"/>
    </row>
    <row r="307" spans="1:30" s="5" customFormat="1">
      <c r="A307" s="37"/>
      <c r="B307" s="29"/>
      <c r="C307" s="38"/>
      <c r="D307" s="39"/>
      <c r="E307" s="42" t="s">
        <v>251</v>
      </c>
      <c r="F307" s="43" t="s">
        <v>267</v>
      </c>
      <c r="G307" s="75"/>
      <c r="H307" s="47"/>
      <c r="I307" s="114" t="s">
        <v>265</v>
      </c>
      <c r="J307" s="113">
        <v>180000</v>
      </c>
      <c r="K307" s="149">
        <f t="shared" si="4"/>
        <v>69.848661233993013</v>
      </c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  <c r="AA307" s="142"/>
      <c r="AB307" s="138"/>
      <c r="AC307" s="138"/>
      <c r="AD307" s="138"/>
    </row>
    <row r="308" spans="1:30" s="5" customFormat="1">
      <c r="A308" s="37"/>
      <c r="B308" s="29"/>
      <c r="C308" s="38"/>
      <c r="D308" s="39"/>
      <c r="E308" s="57" t="s">
        <v>252</v>
      </c>
      <c r="F308" s="43" t="s">
        <v>268</v>
      </c>
      <c r="G308" s="75"/>
      <c r="H308" s="47"/>
      <c r="I308" s="114" t="s">
        <v>265</v>
      </c>
      <c r="J308" s="113">
        <v>150000</v>
      </c>
      <c r="K308" s="149">
        <f t="shared" si="4"/>
        <v>58.207217694994178</v>
      </c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  <c r="AA308" s="142"/>
      <c r="AB308" s="138"/>
      <c r="AC308" s="138"/>
      <c r="AD308" s="138"/>
    </row>
    <row r="309" spans="1:30" s="5" customFormat="1">
      <c r="A309" s="37"/>
      <c r="B309" s="29"/>
      <c r="C309" s="38"/>
      <c r="D309" s="39"/>
      <c r="E309" s="57" t="s">
        <v>260</v>
      </c>
      <c r="F309" s="43" t="s">
        <v>269</v>
      </c>
      <c r="G309" s="77"/>
      <c r="H309" s="44"/>
      <c r="I309" s="114" t="s">
        <v>262</v>
      </c>
      <c r="J309" s="113">
        <v>100000</v>
      </c>
      <c r="K309" s="149">
        <f t="shared" si="4"/>
        <v>38.804811796662783</v>
      </c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  <c r="AA309" s="142"/>
      <c r="AB309" s="138"/>
      <c r="AC309" s="138"/>
      <c r="AD309" s="138"/>
    </row>
    <row r="310" spans="1:30" s="5" customFormat="1">
      <c r="A310" s="37"/>
      <c r="B310" s="29"/>
      <c r="C310" s="38">
        <v>12</v>
      </c>
      <c r="D310" s="174" t="s">
        <v>270</v>
      </c>
      <c r="E310" s="175"/>
      <c r="F310" s="175"/>
      <c r="G310" s="175"/>
      <c r="H310" s="175"/>
      <c r="I310" s="114"/>
      <c r="J310" s="112"/>
      <c r="K310" s="149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  <c r="AA310" s="142"/>
      <c r="AB310" s="138"/>
      <c r="AC310" s="138"/>
      <c r="AD310" s="138"/>
    </row>
    <row r="311" spans="1:30" s="5" customFormat="1">
      <c r="A311" s="37"/>
      <c r="B311" s="29"/>
      <c r="C311" s="38"/>
      <c r="D311" s="39"/>
      <c r="E311" s="42" t="s">
        <v>235</v>
      </c>
      <c r="F311" s="43" t="s">
        <v>264</v>
      </c>
      <c r="G311" s="75"/>
      <c r="H311" s="47"/>
      <c r="I311" s="114" t="s">
        <v>265</v>
      </c>
      <c r="J311" s="113">
        <v>500000</v>
      </c>
      <c r="K311" s="149">
        <f t="shared" si="4"/>
        <v>194.02405898331392</v>
      </c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  <c r="AA311" s="142"/>
      <c r="AB311" s="138"/>
      <c r="AC311" s="138"/>
      <c r="AD311" s="138"/>
    </row>
    <row r="312" spans="1:30" s="5" customFormat="1">
      <c r="A312" s="37"/>
      <c r="B312" s="29"/>
      <c r="C312" s="38"/>
      <c r="D312" s="39"/>
      <c r="E312" s="42" t="s">
        <v>237</v>
      </c>
      <c r="F312" s="43" t="s">
        <v>257</v>
      </c>
      <c r="G312" s="75"/>
      <c r="H312" s="47"/>
      <c r="I312" s="114" t="s">
        <v>265</v>
      </c>
      <c r="J312" s="113">
        <v>400000</v>
      </c>
      <c r="K312" s="149">
        <f t="shared" si="4"/>
        <v>155.21924718665113</v>
      </c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  <c r="AA312" s="142"/>
      <c r="AB312" s="138"/>
      <c r="AC312" s="138"/>
      <c r="AD312" s="138"/>
    </row>
    <row r="313" spans="1:30" s="5" customFormat="1">
      <c r="A313" s="37"/>
      <c r="B313" s="29"/>
      <c r="C313" s="38"/>
      <c r="D313" s="39"/>
      <c r="E313" s="42" t="s">
        <v>239</v>
      </c>
      <c r="F313" s="43" t="s">
        <v>266</v>
      </c>
      <c r="G313" s="75"/>
      <c r="H313" s="47"/>
      <c r="I313" s="114" t="s">
        <v>265</v>
      </c>
      <c r="J313" s="113">
        <v>300000</v>
      </c>
      <c r="K313" s="149">
        <f t="shared" si="4"/>
        <v>116.41443538998836</v>
      </c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  <c r="AA313" s="142"/>
      <c r="AB313" s="138"/>
      <c r="AC313" s="138"/>
      <c r="AD313" s="138"/>
    </row>
    <row r="314" spans="1:30" s="5" customFormat="1">
      <c r="A314" s="37"/>
      <c r="B314" s="29"/>
      <c r="C314" s="38"/>
      <c r="D314" s="39"/>
      <c r="E314" s="42" t="s">
        <v>251</v>
      </c>
      <c r="F314" s="43" t="s">
        <v>267</v>
      </c>
      <c r="G314" s="75"/>
      <c r="H314" s="47"/>
      <c r="I314" s="114" t="s">
        <v>265</v>
      </c>
      <c r="J314" s="113">
        <v>180000</v>
      </c>
      <c r="K314" s="149">
        <f t="shared" si="4"/>
        <v>69.848661233993013</v>
      </c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  <c r="AA314" s="142"/>
      <c r="AB314" s="138"/>
      <c r="AC314" s="138"/>
      <c r="AD314" s="138"/>
    </row>
    <row r="315" spans="1:30" s="5" customFormat="1">
      <c r="A315" s="37"/>
      <c r="B315" s="29"/>
      <c r="C315" s="38"/>
      <c r="D315" s="39"/>
      <c r="E315" s="57" t="s">
        <v>252</v>
      </c>
      <c r="F315" s="43" t="s">
        <v>268</v>
      </c>
      <c r="G315" s="75"/>
      <c r="H315" s="47"/>
      <c r="I315" s="114" t="s">
        <v>265</v>
      </c>
      <c r="J315" s="113">
        <v>150000</v>
      </c>
      <c r="K315" s="149">
        <f t="shared" si="4"/>
        <v>58.207217694994178</v>
      </c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  <c r="AA315" s="142"/>
      <c r="AB315" s="138"/>
      <c r="AC315" s="138"/>
      <c r="AD315" s="138"/>
    </row>
    <row r="316" spans="1:30" s="5" customFormat="1">
      <c r="A316" s="37"/>
      <c r="B316" s="29"/>
      <c r="C316" s="38"/>
      <c r="D316" s="39"/>
      <c r="E316" s="57" t="s">
        <v>260</v>
      </c>
      <c r="F316" s="43" t="s">
        <v>269</v>
      </c>
      <c r="G316" s="77"/>
      <c r="H316" s="44"/>
      <c r="I316" s="114" t="s">
        <v>262</v>
      </c>
      <c r="J316" s="113">
        <v>200000</v>
      </c>
      <c r="K316" s="149">
        <f t="shared" si="4"/>
        <v>77.609623593325566</v>
      </c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  <c r="AA316" s="142"/>
      <c r="AB316" s="138"/>
      <c r="AC316" s="138"/>
      <c r="AD316" s="138"/>
    </row>
    <row r="317" spans="1:30" s="5" customFormat="1">
      <c r="A317" s="37"/>
      <c r="B317" s="29">
        <v>31</v>
      </c>
      <c r="C317" s="29">
        <v>13</v>
      </c>
      <c r="D317" s="48" t="s">
        <v>271</v>
      </c>
      <c r="E317" s="42"/>
      <c r="F317" s="43"/>
      <c r="G317" s="42"/>
      <c r="H317" s="47"/>
      <c r="I317" s="114"/>
      <c r="J317" s="118"/>
      <c r="K317" s="149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  <c r="AA317" s="142"/>
      <c r="AB317" s="138"/>
      <c r="AC317" s="138"/>
      <c r="AD317" s="138"/>
    </row>
    <row r="318" spans="1:30" s="5" customFormat="1">
      <c r="A318" s="37"/>
      <c r="B318" s="29"/>
      <c r="C318" s="38"/>
      <c r="D318" s="39"/>
      <c r="E318" s="78" t="s">
        <v>235</v>
      </c>
      <c r="F318" s="43" t="s">
        <v>272</v>
      </c>
      <c r="G318" s="75"/>
      <c r="H318" s="47"/>
      <c r="I318" s="114" t="s">
        <v>62</v>
      </c>
      <c r="J318" s="115">
        <v>100000</v>
      </c>
      <c r="K318" s="149">
        <f>J318/2577</f>
        <v>38.804811796662783</v>
      </c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  <c r="AA318" s="142"/>
      <c r="AB318" s="138"/>
      <c r="AC318" s="138"/>
      <c r="AD318" s="138"/>
    </row>
    <row r="319" spans="1:30" s="5" customFormat="1">
      <c r="A319" s="37"/>
      <c r="B319" s="29"/>
      <c r="C319" s="38"/>
      <c r="D319" s="39"/>
      <c r="E319" s="78" t="s">
        <v>237</v>
      </c>
      <c r="F319" s="43" t="s">
        <v>273</v>
      </c>
      <c r="G319" s="75"/>
      <c r="H319" s="47"/>
      <c r="I319" s="114" t="s">
        <v>62</v>
      </c>
      <c r="J319" s="115">
        <v>100000</v>
      </c>
      <c r="K319" s="149">
        <f>J319/2577</f>
        <v>38.804811796662783</v>
      </c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  <c r="AA319" s="142"/>
      <c r="AB319" s="138"/>
      <c r="AC319" s="138"/>
      <c r="AD319" s="138"/>
    </row>
    <row r="320" spans="1:30" s="5" customFormat="1">
      <c r="A320" s="37"/>
      <c r="B320" s="29">
        <v>32</v>
      </c>
      <c r="C320" s="29">
        <v>14</v>
      </c>
      <c r="D320" s="48" t="s">
        <v>274</v>
      </c>
      <c r="E320" s="42"/>
      <c r="F320" s="43"/>
      <c r="G320" s="42"/>
      <c r="H320" s="47"/>
      <c r="I320" s="114"/>
      <c r="J320" s="115"/>
      <c r="K320" s="149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  <c r="AA320" s="142"/>
      <c r="AB320" s="138"/>
      <c r="AC320" s="138"/>
      <c r="AD320" s="138"/>
    </row>
    <row r="321" spans="1:30" s="5" customFormat="1" ht="12.75" customHeight="1">
      <c r="A321" s="37"/>
      <c r="B321" s="29"/>
      <c r="C321" s="38"/>
      <c r="D321" s="39"/>
      <c r="E321" s="42" t="s">
        <v>133</v>
      </c>
      <c r="F321" s="167" t="s">
        <v>275</v>
      </c>
      <c r="G321" s="167"/>
      <c r="H321" s="179"/>
      <c r="I321" s="110" t="s">
        <v>262</v>
      </c>
      <c r="J321" s="115">
        <v>50000</v>
      </c>
      <c r="K321" s="149">
        <f>J321/2577</f>
        <v>19.402405898331391</v>
      </c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  <c r="AA321" s="142"/>
      <c r="AB321" s="138"/>
      <c r="AC321" s="138"/>
      <c r="AD321" s="138"/>
    </row>
    <row r="322" spans="1:30" s="5" customFormat="1">
      <c r="A322" s="37"/>
      <c r="B322" s="29"/>
      <c r="C322" s="38"/>
      <c r="D322" s="39"/>
      <c r="E322" s="42" t="s">
        <v>136</v>
      </c>
      <c r="F322" s="43" t="s">
        <v>276</v>
      </c>
      <c r="G322" s="43"/>
      <c r="H322" s="47"/>
      <c r="I322" s="110"/>
      <c r="J322" s="115"/>
      <c r="K322" s="149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  <c r="AA322" s="142"/>
      <c r="AB322" s="138"/>
      <c r="AC322" s="138"/>
      <c r="AD322" s="138"/>
    </row>
    <row r="323" spans="1:30" s="5" customFormat="1" ht="15" customHeight="1">
      <c r="A323" s="37"/>
      <c r="B323" s="29"/>
      <c r="C323" s="38"/>
      <c r="D323" s="39"/>
      <c r="E323" s="42"/>
      <c r="F323" s="78" t="s">
        <v>13</v>
      </c>
      <c r="G323" s="167" t="s">
        <v>277</v>
      </c>
      <c r="H323" s="167"/>
      <c r="I323" s="110" t="s">
        <v>62</v>
      </c>
      <c r="J323" s="121">
        <v>400000</v>
      </c>
      <c r="K323" s="149">
        <f t="shared" ref="K323:K329" si="5">J323/2577</f>
        <v>155.21924718665113</v>
      </c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  <c r="AA323" s="142"/>
      <c r="AB323" s="138"/>
      <c r="AC323" s="138"/>
      <c r="AD323" s="138"/>
    </row>
    <row r="324" spans="1:30" s="5" customFormat="1" ht="15" customHeight="1">
      <c r="A324" s="37"/>
      <c r="B324" s="29"/>
      <c r="C324" s="38"/>
      <c r="D324" s="39"/>
      <c r="E324" s="42"/>
      <c r="F324" s="78" t="s">
        <v>16</v>
      </c>
      <c r="G324" s="167" t="s">
        <v>278</v>
      </c>
      <c r="H324" s="167"/>
      <c r="I324" s="110" t="s">
        <v>62</v>
      </c>
      <c r="J324" s="121">
        <v>350000</v>
      </c>
      <c r="K324" s="149">
        <f t="shared" si="5"/>
        <v>135.81684128831975</v>
      </c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  <c r="AA324" s="142"/>
      <c r="AB324" s="138"/>
      <c r="AC324" s="138"/>
      <c r="AD324" s="138"/>
    </row>
    <row r="325" spans="1:30" s="5" customFormat="1" ht="15" customHeight="1">
      <c r="A325" s="37"/>
      <c r="B325" s="29"/>
      <c r="C325" s="38"/>
      <c r="D325" s="39"/>
      <c r="E325" s="42"/>
      <c r="F325" s="78" t="s">
        <v>18</v>
      </c>
      <c r="G325" s="167" t="s">
        <v>250</v>
      </c>
      <c r="H325" s="167"/>
      <c r="I325" s="110" t="s">
        <v>62</v>
      </c>
      <c r="J325" s="121">
        <v>350000</v>
      </c>
      <c r="K325" s="149">
        <f t="shared" si="5"/>
        <v>135.81684128831975</v>
      </c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  <c r="AA325" s="142"/>
      <c r="AB325" s="138"/>
      <c r="AC325" s="138"/>
      <c r="AD325" s="138"/>
    </row>
    <row r="326" spans="1:30" s="5" customFormat="1" ht="15" customHeight="1">
      <c r="A326" s="37"/>
      <c r="B326" s="29"/>
      <c r="C326" s="38"/>
      <c r="D326" s="39"/>
      <c r="E326" s="42"/>
      <c r="F326" s="78" t="s">
        <v>20</v>
      </c>
      <c r="G326" s="167" t="s">
        <v>279</v>
      </c>
      <c r="H326" s="167"/>
      <c r="I326" s="110" t="s">
        <v>62</v>
      </c>
      <c r="J326" s="121">
        <v>300000</v>
      </c>
      <c r="K326" s="149">
        <f t="shared" si="5"/>
        <v>116.41443538998836</v>
      </c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  <c r="AA326" s="142"/>
      <c r="AB326" s="138"/>
      <c r="AC326" s="138"/>
      <c r="AD326" s="138"/>
    </row>
    <row r="327" spans="1:30" s="5" customFormat="1" ht="15" customHeight="1">
      <c r="A327" s="37"/>
      <c r="B327" s="29"/>
      <c r="C327" s="38"/>
      <c r="D327" s="39"/>
      <c r="E327" s="42"/>
      <c r="F327" s="42" t="s">
        <v>280</v>
      </c>
      <c r="G327" s="167" t="s">
        <v>253</v>
      </c>
      <c r="H327" s="167"/>
      <c r="I327" s="110" t="s">
        <v>62</v>
      </c>
      <c r="J327" s="121">
        <v>300000</v>
      </c>
      <c r="K327" s="149">
        <f t="shared" si="5"/>
        <v>116.41443538998836</v>
      </c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  <c r="AA327" s="142"/>
      <c r="AB327" s="138"/>
      <c r="AC327" s="138"/>
      <c r="AD327" s="138"/>
    </row>
    <row r="328" spans="1:30" s="5" customFormat="1" ht="15" customHeight="1">
      <c r="A328" s="37"/>
      <c r="B328" s="29"/>
      <c r="C328" s="38"/>
      <c r="D328" s="39"/>
      <c r="E328" s="42"/>
      <c r="F328" s="42" t="s">
        <v>281</v>
      </c>
      <c r="G328" s="167" t="s">
        <v>282</v>
      </c>
      <c r="H328" s="167"/>
      <c r="I328" s="110" t="s">
        <v>230</v>
      </c>
      <c r="J328" s="121">
        <v>200000</v>
      </c>
      <c r="K328" s="149">
        <f t="shared" si="5"/>
        <v>77.609623593325566</v>
      </c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  <c r="AA328" s="142"/>
      <c r="AB328" s="138"/>
      <c r="AC328" s="138"/>
      <c r="AD328" s="138"/>
    </row>
    <row r="329" spans="1:30" s="5" customFormat="1" ht="15" customHeight="1">
      <c r="A329" s="37"/>
      <c r="B329" s="29"/>
      <c r="C329" s="38"/>
      <c r="D329" s="39"/>
      <c r="E329" s="42"/>
      <c r="F329" s="42" t="s">
        <v>283</v>
      </c>
      <c r="G329" s="167" t="s">
        <v>284</v>
      </c>
      <c r="H329" s="167"/>
      <c r="I329" s="110" t="s">
        <v>116</v>
      </c>
      <c r="J329" s="121">
        <v>100000</v>
      </c>
      <c r="K329" s="149">
        <f t="shared" si="5"/>
        <v>38.804811796662783</v>
      </c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  <c r="AA329" s="142"/>
      <c r="AB329" s="138"/>
      <c r="AC329" s="138"/>
      <c r="AD329" s="138"/>
    </row>
    <row r="330" spans="1:30" s="5" customFormat="1">
      <c r="A330" s="37"/>
      <c r="B330" s="29">
        <v>33</v>
      </c>
      <c r="C330" s="29">
        <v>15</v>
      </c>
      <c r="D330" s="168" t="s">
        <v>285</v>
      </c>
      <c r="E330" s="169"/>
      <c r="F330" s="169"/>
      <c r="G330" s="169"/>
      <c r="H330" s="169"/>
      <c r="I330" s="110"/>
      <c r="J330" s="115"/>
      <c r="K330" s="149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  <c r="AA330" s="142"/>
      <c r="AB330" s="138"/>
      <c r="AC330" s="138"/>
      <c r="AD330" s="138"/>
    </row>
    <row r="331" spans="1:30" s="5" customFormat="1">
      <c r="A331" s="37"/>
      <c r="B331" s="29"/>
      <c r="C331" s="29"/>
      <c r="D331" s="68">
        <v>1</v>
      </c>
      <c r="E331" s="43" t="s">
        <v>286</v>
      </c>
      <c r="F331" s="43"/>
      <c r="G331" s="43"/>
      <c r="H331" s="43"/>
      <c r="I331" s="110"/>
      <c r="J331" s="115"/>
      <c r="K331" s="149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  <c r="AA331" s="142"/>
      <c r="AB331" s="138"/>
      <c r="AC331" s="138"/>
      <c r="AD331" s="138"/>
    </row>
    <row r="332" spans="1:30" s="5" customFormat="1">
      <c r="A332" s="37"/>
      <c r="B332" s="29"/>
      <c r="C332" s="38"/>
      <c r="D332" s="39"/>
      <c r="E332" s="67" t="s">
        <v>11</v>
      </c>
      <c r="F332" s="43" t="s">
        <v>245</v>
      </c>
      <c r="G332" s="42"/>
      <c r="H332" s="47"/>
      <c r="I332" s="110" t="s">
        <v>246</v>
      </c>
      <c r="J332" s="115">
        <v>450000</v>
      </c>
      <c r="K332" s="149">
        <f>J332/2577</f>
        <v>174.62165308498254</v>
      </c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  <c r="AA332" s="142"/>
      <c r="AB332" s="138"/>
      <c r="AC332" s="138"/>
      <c r="AD332" s="138"/>
    </row>
    <row r="333" spans="1:30" s="5" customFormat="1">
      <c r="A333" s="37"/>
      <c r="B333" s="29"/>
      <c r="C333" s="38"/>
      <c r="D333" s="39"/>
      <c r="E333" s="67" t="s">
        <v>22</v>
      </c>
      <c r="F333" s="43" t="s">
        <v>247</v>
      </c>
      <c r="G333" s="42"/>
      <c r="H333" s="47"/>
      <c r="I333" s="110" t="s">
        <v>246</v>
      </c>
      <c r="J333" s="115">
        <v>350000</v>
      </c>
      <c r="K333" s="149">
        <f>J333/2577</f>
        <v>135.81684128831975</v>
      </c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  <c r="AA333" s="142"/>
      <c r="AB333" s="138"/>
      <c r="AC333" s="138"/>
      <c r="AD333" s="138"/>
    </row>
    <row r="334" spans="1:30" s="5" customFormat="1">
      <c r="A334" s="37"/>
      <c r="B334" s="29"/>
      <c r="C334" s="38"/>
      <c r="D334" s="39"/>
      <c r="E334" s="42" t="s">
        <v>24</v>
      </c>
      <c r="F334" s="43" t="s">
        <v>248</v>
      </c>
      <c r="G334" s="42"/>
      <c r="H334" s="47"/>
      <c r="I334" s="110" t="s">
        <v>246</v>
      </c>
      <c r="J334" s="115">
        <v>300000</v>
      </c>
      <c r="K334" s="149">
        <f>J334/2577</f>
        <v>116.41443538998836</v>
      </c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  <c r="AA334" s="142"/>
      <c r="AB334" s="138"/>
      <c r="AC334" s="138"/>
      <c r="AD334" s="138"/>
    </row>
    <row r="335" spans="1:30" s="5" customFormat="1">
      <c r="A335" s="37"/>
      <c r="B335" s="29"/>
      <c r="C335" s="38"/>
      <c r="D335" s="68">
        <v>2</v>
      </c>
      <c r="E335" s="43" t="s">
        <v>287</v>
      </c>
      <c r="F335" s="43"/>
      <c r="G335" s="43"/>
      <c r="H335" s="43"/>
      <c r="I335" s="110"/>
      <c r="J335" s="115"/>
      <c r="K335" s="149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  <c r="AA335" s="142"/>
      <c r="AB335" s="138"/>
      <c r="AC335" s="138"/>
      <c r="AD335" s="138"/>
    </row>
    <row r="336" spans="1:30" s="5" customFormat="1">
      <c r="A336" s="37"/>
      <c r="B336" s="29"/>
      <c r="C336" s="38"/>
      <c r="D336" s="39"/>
      <c r="E336" s="67" t="s">
        <v>11</v>
      </c>
      <c r="F336" s="43" t="s">
        <v>245</v>
      </c>
      <c r="G336" s="42"/>
      <c r="H336" s="47"/>
      <c r="I336" s="110" t="s">
        <v>246</v>
      </c>
      <c r="J336" s="115">
        <v>450000</v>
      </c>
      <c r="K336" s="149">
        <f>J336/2577</f>
        <v>174.62165308498254</v>
      </c>
      <c r="L336" s="157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  <c r="AA336" s="142"/>
      <c r="AB336" s="138"/>
      <c r="AC336" s="138"/>
      <c r="AD336" s="138"/>
    </row>
    <row r="337" spans="1:30" s="5" customFormat="1">
      <c r="A337" s="37"/>
      <c r="B337" s="29"/>
      <c r="C337" s="38"/>
      <c r="D337" s="39"/>
      <c r="E337" s="67" t="s">
        <v>22</v>
      </c>
      <c r="F337" s="43" t="s">
        <v>247</v>
      </c>
      <c r="G337" s="42"/>
      <c r="H337" s="47"/>
      <c r="I337" s="110" t="s">
        <v>246</v>
      </c>
      <c r="J337" s="115">
        <v>350000</v>
      </c>
      <c r="K337" s="149">
        <f>J337/2577</f>
        <v>135.81684128831975</v>
      </c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  <c r="AA337" s="142"/>
      <c r="AB337" s="138"/>
      <c r="AC337" s="138"/>
      <c r="AD337" s="138"/>
    </row>
    <row r="338" spans="1:30" s="5" customFormat="1">
      <c r="A338" s="37"/>
      <c r="B338" s="29"/>
      <c r="C338" s="38"/>
      <c r="D338" s="39"/>
      <c r="E338" s="42" t="s">
        <v>24</v>
      </c>
      <c r="F338" s="43" t="s">
        <v>248</v>
      </c>
      <c r="G338" s="42"/>
      <c r="H338" s="47"/>
      <c r="I338" s="110" t="s">
        <v>246</v>
      </c>
      <c r="J338" s="115">
        <v>300000</v>
      </c>
      <c r="K338" s="149">
        <f>J338/2577</f>
        <v>116.41443538998836</v>
      </c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  <c r="AA338" s="142"/>
      <c r="AB338" s="138"/>
      <c r="AC338" s="138"/>
      <c r="AD338" s="138"/>
    </row>
    <row r="339" spans="1:30" s="5" customFormat="1">
      <c r="A339" s="37"/>
      <c r="B339" s="29">
        <v>34</v>
      </c>
      <c r="C339" s="29">
        <v>16</v>
      </c>
      <c r="D339" s="48" t="s">
        <v>288</v>
      </c>
      <c r="E339" s="43"/>
      <c r="F339" s="42"/>
      <c r="G339" s="42"/>
      <c r="H339" s="47"/>
      <c r="I339" s="110"/>
      <c r="J339" s="115"/>
      <c r="K339" s="149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  <c r="AA339" s="142"/>
      <c r="AB339" s="138"/>
      <c r="AC339" s="138"/>
      <c r="AD339" s="138"/>
    </row>
    <row r="340" spans="1:30" s="5" customFormat="1">
      <c r="A340" s="37"/>
      <c r="B340" s="29"/>
      <c r="C340" s="38"/>
      <c r="D340" s="39">
        <v>1</v>
      </c>
      <c r="E340" s="43" t="s">
        <v>172</v>
      </c>
      <c r="F340" s="42"/>
      <c r="G340" s="42"/>
      <c r="H340" s="47"/>
      <c r="I340" s="110"/>
      <c r="J340" s="115"/>
      <c r="K340" s="149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  <c r="AA340" s="142"/>
      <c r="AB340" s="138"/>
      <c r="AC340" s="138"/>
      <c r="AD340" s="138"/>
    </row>
    <row r="341" spans="1:30" s="5" customFormat="1" ht="12" customHeight="1">
      <c r="A341" s="37"/>
      <c r="B341" s="29"/>
      <c r="C341" s="38"/>
      <c r="D341" s="39"/>
      <c r="E341" s="67" t="s">
        <v>11</v>
      </c>
      <c r="F341" s="43" t="s">
        <v>289</v>
      </c>
      <c r="G341" s="42"/>
      <c r="H341" s="47"/>
      <c r="I341" s="110" t="s">
        <v>290</v>
      </c>
      <c r="J341" s="115">
        <v>350000</v>
      </c>
      <c r="K341" s="149">
        <f>J341/2577</f>
        <v>135.81684128831975</v>
      </c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  <c r="AA341" s="142"/>
      <c r="AB341" s="138"/>
      <c r="AC341" s="138"/>
      <c r="AD341" s="138"/>
    </row>
    <row r="342" spans="1:30" s="5" customFormat="1">
      <c r="A342" s="37"/>
      <c r="B342" s="29"/>
      <c r="C342" s="38"/>
      <c r="D342" s="39"/>
      <c r="E342" s="67" t="s">
        <v>22</v>
      </c>
      <c r="F342" s="43" t="s">
        <v>253</v>
      </c>
      <c r="G342" s="42"/>
      <c r="H342" s="47"/>
      <c r="I342" s="110" t="s">
        <v>290</v>
      </c>
      <c r="J342" s="115">
        <v>300000</v>
      </c>
      <c r="K342" s="149">
        <f>J342/2577</f>
        <v>116.41443538998836</v>
      </c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  <c r="AA342" s="142"/>
      <c r="AB342" s="138"/>
      <c r="AC342" s="138"/>
      <c r="AD342" s="138"/>
    </row>
    <row r="343" spans="1:30" s="5" customFormat="1">
      <c r="A343" s="37"/>
      <c r="B343" s="29"/>
      <c r="C343" s="38"/>
      <c r="D343" s="39">
        <v>2</v>
      </c>
      <c r="E343" s="43" t="s">
        <v>174</v>
      </c>
      <c r="F343" s="42"/>
      <c r="G343" s="42"/>
      <c r="H343" s="47"/>
      <c r="I343" s="110"/>
      <c r="J343" s="115"/>
      <c r="K343" s="149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  <c r="AA343" s="142"/>
      <c r="AB343" s="138"/>
      <c r="AC343" s="138"/>
      <c r="AD343" s="138"/>
    </row>
    <row r="344" spans="1:30" s="5" customFormat="1">
      <c r="A344" s="37"/>
      <c r="B344" s="29"/>
      <c r="C344" s="38"/>
      <c r="D344" s="39"/>
      <c r="E344" s="67" t="s">
        <v>11</v>
      </c>
      <c r="F344" s="43" t="s">
        <v>289</v>
      </c>
      <c r="G344" s="42"/>
      <c r="H344" s="47"/>
      <c r="I344" s="110" t="s">
        <v>290</v>
      </c>
      <c r="J344" s="115">
        <v>350000</v>
      </c>
      <c r="K344" s="149">
        <f>J344/2577</f>
        <v>135.81684128831975</v>
      </c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  <c r="AA344" s="142"/>
      <c r="AB344" s="138"/>
      <c r="AC344" s="138"/>
      <c r="AD344" s="138"/>
    </row>
    <row r="345" spans="1:30" s="5" customFormat="1">
      <c r="A345" s="37"/>
      <c r="B345" s="29"/>
      <c r="C345" s="38"/>
      <c r="D345" s="39"/>
      <c r="E345" s="67" t="s">
        <v>22</v>
      </c>
      <c r="F345" s="43" t="s">
        <v>253</v>
      </c>
      <c r="G345" s="42"/>
      <c r="H345" s="47"/>
      <c r="I345" s="110" t="s">
        <v>290</v>
      </c>
      <c r="J345" s="115">
        <v>300000</v>
      </c>
      <c r="K345" s="149">
        <f>J345/2577</f>
        <v>116.41443538998836</v>
      </c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  <c r="AA345" s="142"/>
      <c r="AB345" s="138"/>
      <c r="AC345" s="138"/>
      <c r="AD345" s="138"/>
    </row>
    <row r="346" spans="1:30" s="5" customFormat="1">
      <c r="A346" s="37"/>
      <c r="B346" s="29">
        <v>35</v>
      </c>
      <c r="C346" s="29">
        <v>17</v>
      </c>
      <c r="D346" s="48" t="s">
        <v>291</v>
      </c>
      <c r="E346" s="43"/>
      <c r="F346" s="42"/>
      <c r="G346" s="42"/>
      <c r="H346" s="47"/>
      <c r="I346" s="110" t="s">
        <v>292</v>
      </c>
      <c r="J346" s="115">
        <v>300000</v>
      </c>
      <c r="K346" s="149">
        <f>J346/2577</f>
        <v>116.41443538998836</v>
      </c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  <c r="AA346" s="142"/>
      <c r="AB346" s="138"/>
      <c r="AC346" s="138"/>
      <c r="AD346" s="138"/>
    </row>
    <row r="347" spans="1:30" s="5" customFormat="1">
      <c r="A347" s="37"/>
      <c r="B347" s="29">
        <v>36</v>
      </c>
      <c r="C347" s="29">
        <v>18</v>
      </c>
      <c r="D347" s="48" t="s">
        <v>293</v>
      </c>
      <c r="E347" s="43"/>
      <c r="F347" s="42"/>
      <c r="G347" s="42"/>
      <c r="H347" s="47"/>
      <c r="I347" s="110"/>
      <c r="J347" s="115"/>
      <c r="K347" s="149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  <c r="AA347" s="142"/>
      <c r="AB347" s="138"/>
      <c r="AC347" s="138"/>
      <c r="AD347" s="138"/>
    </row>
    <row r="348" spans="1:30" s="5" customFormat="1">
      <c r="A348" s="37"/>
      <c r="B348" s="29"/>
      <c r="C348" s="38"/>
      <c r="D348" s="39"/>
      <c r="E348" s="67" t="s">
        <v>11</v>
      </c>
      <c r="F348" s="43" t="s">
        <v>294</v>
      </c>
      <c r="G348" s="42"/>
      <c r="H348" s="47"/>
      <c r="I348" s="110" t="s">
        <v>246</v>
      </c>
      <c r="J348" s="115">
        <v>350000</v>
      </c>
      <c r="K348" s="149">
        <f>J348/2577</f>
        <v>135.81684128831975</v>
      </c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  <c r="AA348" s="142"/>
      <c r="AB348" s="138"/>
      <c r="AC348" s="138"/>
      <c r="AD348" s="138"/>
    </row>
    <row r="349" spans="1:30" s="5" customFormat="1">
      <c r="A349" s="37"/>
      <c r="B349" s="29"/>
      <c r="C349" s="38"/>
      <c r="D349" s="39"/>
      <c r="E349" s="67" t="s">
        <v>22</v>
      </c>
      <c r="F349" s="43" t="s">
        <v>295</v>
      </c>
      <c r="G349" s="42"/>
      <c r="H349" s="47"/>
      <c r="I349" s="110" t="s">
        <v>246</v>
      </c>
      <c r="J349" s="115">
        <v>300000</v>
      </c>
      <c r="K349" s="149">
        <f>J349/2577</f>
        <v>116.41443538998836</v>
      </c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  <c r="AA349" s="142"/>
      <c r="AB349" s="138"/>
      <c r="AC349" s="138"/>
      <c r="AD349" s="138"/>
    </row>
    <row r="350" spans="1:30" s="5" customFormat="1">
      <c r="A350" s="37"/>
      <c r="B350" s="29">
        <v>37</v>
      </c>
      <c r="C350" s="29">
        <v>19</v>
      </c>
      <c r="D350" s="48" t="s">
        <v>296</v>
      </c>
      <c r="E350" s="67"/>
      <c r="F350" s="43"/>
      <c r="G350" s="42"/>
      <c r="H350" s="47"/>
      <c r="I350" s="110"/>
      <c r="J350" s="115"/>
      <c r="K350" s="149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  <c r="AA350" s="142"/>
      <c r="AB350" s="138"/>
      <c r="AC350" s="138"/>
      <c r="AD350" s="138"/>
    </row>
    <row r="351" spans="1:30" s="5" customFormat="1">
      <c r="A351" s="37"/>
      <c r="B351" s="29"/>
      <c r="C351" s="38"/>
      <c r="D351" s="39">
        <v>1</v>
      </c>
      <c r="E351" s="43" t="s">
        <v>297</v>
      </c>
      <c r="F351" s="42"/>
      <c r="G351" s="42"/>
      <c r="H351" s="47"/>
      <c r="I351" s="110"/>
      <c r="J351" s="115"/>
      <c r="K351" s="149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  <c r="AA351" s="142"/>
      <c r="AB351" s="138"/>
      <c r="AC351" s="138"/>
      <c r="AD351" s="138"/>
    </row>
    <row r="352" spans="1:30" s="5" customFormat="1">
      <c r="A352" s="37"/>
      <c r="B352" s="29"/>
      <c r="C352" s="38"/>
      <c r="D352" s="39"/>
      <c r="E352" s="67" t="s">
        <v>11</v>
      </c>
      <c r="F352" s="43" t="s">
        <v>82</v>
      </c>
      <c r="G352" s="42"/>
      <c r="H352" s="47"/>
      <c r="I352" s="110" t="s">
        <v>246</v>
      </c>
      <c r="J352" s="115">
        <v>400000</v>
      </c>
      <c r="K352" s="149">
        <f>J352/2577</f>
        <v>155.21924718665113</v>
      </c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  <c r="AA352" s="142"/>
      <c r="AB352" s="138"/>
      <c r="AC352" s="138"/>
      <c r="AD352" s="138"/>
    </row>
    <row r="353" spans="1:30" s="5" customFormat="1">
      <c r="A353" s="37"/>
      <c r="B353" s="29"/>
      <c r="C353" s="38"/>
      <c r="D353" s="39"/>
      <c r="E353" s="67" t="s">
        <v>22</v>
      </c>
      <c r="F353" s="43" t="s">
        <v>253</v>
      </c>
      <c r="G353" s="42"/>
      <c r="H353" s="47"/>
      <c r="I353" s="110" t="s">
        <v>246</v>
      </c>
      <c r="J353" s="115">
        <v>300000</v>
      </c>
      <c r="K353" s="149">
        <f>J353/2577</f>
        <v>116.41443538998836</v>
      </c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  <c r="AA353" s="142"/>
      <c r="AB353" s="138"/>
      <c r="AC353" s="138"/>
      <c r="AD353" s="138"/>
    </row>
    <row r="354" spans="1:30" s="5" customFormat="1">
      <c r="A354" s="37"/>
      <c r="B354" s="29"/>
      <c r="C354" s="38"/>
      <c r="D354" s="39">
        <v>2</v>
      </c>
      <c r="E354" s="43" t="s">
        <v>298</v>
      </c>
      <c r="F354" s="42"/>
      <c r="G354" s="42"/>
      <c r="H354" s="47"/>
      <c r="I354" s="110"/>
      <c r="J354" s="115"/>
      <c r="K354" s="149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  <c r="AA354" s="142"/>
      <c r="AB354" s="138"/>
      <c r="AC354" s="138"/>
      <c r="AD354" s="138"/>
    </row>
    <row r="355" spans="1:30" s="5" customFormat="1">
      <c r="A355" s="37"/>
      <c r="B355" s="29"/>
      <c r="C355" s="38"/>
      <c r="D355" s="39"/>
      <c r="E355" s="67" t="s">
        <v>11</v>
      </c>
      <c r="F355" s="43" t="s">
        <v>82</v>
      </c>
      <c r="G355" s="42"/>
      <c r="H355" s="47"/>
      <c r="I355" s="110" t="s">
        <v>246</v>
      </c>
      <c r="J355" s="115">
        <v>350000</v>
      </c>
      <c r="K355" s="149">
        <f>J355/2577</f>
        <v>135.81684128831975</v>
      </c>
      <c r="L355" s="157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  <c r="AA355" s="142"/>
      <c r="AB355" s="138"/>
      <c r="AC355" s="138"/>
      <c r="AD355" s="138"/>
    </row>
    <row r="356" spans="1:30" s="5" customFormat="1">
      <c r="A356" s="37"/>
      <c r="B356" s="29"/>
      <c r="C356" s="38"/>
      <c r="D356" s="39"/>
      <c r="E356" s="67" t="s">
        <v>22</v>
      </c>
      <c r="F356" s="43" t="s">
        <v>253</v>
      </c>
      <c r="G356" s="42"/>
      <c r="H356" s="47"/>
      <c r="I356" s="124" t="s">
        <v>246</v>
      </c>
      <c r="J356" s="125">
        <v>300000</v>
      </c>
      <c r="K356" s="149">
        <f>J356/2577</f>
        <v>116.41443538998836</v>
      </c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142"/>
      <c r="AA356" s="142"/>
      <c r="AB356" s="138"/>
      <c r="AC356" s="138"/>
      <c r="AD356" s="138"/>
    </row>
    <row r="357" spans="1:30" s="5" customFormat="1">
      <c r="A357" s="37"/>
      <c r="B357" s="29">
        <v>38</v>
      </c>
      <c r="C357" s="29">
        <v>20</v>
      </c>
      <c r="D357" s="48" t="s">
        <v>299</v>
      </c>
      <c r="E357" s="42"/>
      <c r="F357" s="43"/>
      <c r="G357" s="45"/>
      <c r="H357" s="44"/>
      <c r="I357" s="110"/>
      <c r="J357" s="126"/>
      <c r="K357" s="151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  <c r="AA357" s="142"/>
      <c r="AB357" s="138"/>
      <c r="AC357" s="138"/>
      <c r="AD357" s="138"/>
    </row>
    <row r="358" spans="1:30" s="5" customFormat="1">
      <c r="A358" s="37"/>
      <c r="B358" s="29"/>
      <c r="C358" s="38"/>
      <c r="D358" s="39"/>
      <c r="E358" s="42" t="s">
        <v>13</v>
      </c>
      <c r="F358" s="43" t="s">
        <v>300</v>
      </c>
      <c r="G358" s="42"/>
      <c r="H358" s="44"/>
      <c r="I358" s="127" t="s">
        <v>301</v>
      </c>
      <c r="J358" s="128">
        <v>100000</v>
      </c>
      <c r="K358" s="149">
        <f>J358/2577</f>
        <v>38.804811796662783</v>
      </c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  <c r="AA358" s="142"/>
      <c r="AB358" s="138"/>
      <c r="AC358" s="138"/>
      <c r="AD358" s="138"/>
    </row>
    <row r="359" spans="1:30" s="5" customFormat="1">
      <c r="A359" s="37"/>
      <c r="B359" s="29"/>
      <c r="C359" s="38"/>
      <c r="D359" s="39"/>
      <c r="E359" s="42" t="s">
        <v>302</v>
      </c>
      <c r="F359" s="43" t="s">
        <v>303</v>
      </c>
      <c r="G359" s="42"/>
      <c r="H359" s="44"/>
      <c r="I359" s="114" t="s">
        <v>301</v>
      </c>
      <c r="J359" s="107">
        <v>50000</v>
      </c>
      <c r="K359" s="149">
        <f>J359/2577</f>
        <v>19.402405898331391</v>
      </c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  <c r="AA359" s="142"/>
      <c r="AB359" s="138"/>
      <c r="AC359" s="138"/>
      <c r="AD359" s="138"/>
    </row>
    <row r="360" spans="1:30" s="5" customFormat="1">
      <c r="A360" s="37"/>
      <c r="B360" s="29">
        <v>39</v>
      </c>
      <c r="C360" s="29">
        <v>21</v>
      </c>
      <c r="D360" s="48" t="s">
        <v>304</v>
      </c>
      <c r="E360" s="67"/>
      <c r="F360" s="43"/>
      <c r="G360" s="42"/>
      <c r="H360" s="47"/>
      <c r="I360" s="114"/>
      <c r="J360" s="122"/>
      <c r="K360" s="152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142"/>
      <c r="AA360" s="142"/>
      <c r="AB360" s="138"/>
      <c r="AC360" s="138"/>
      <c r="AD360" s="138"/>
    </row>
    <row r="361" spans="1:30" s="5" customFormat="1">
      <c r="A361" s="37"/>
      <c r="B361" s="29"/>
      <c r="C361" s="38"/>
      <c r="D361" s="39">
        <v>1</v>
      </c>
      <c r="E361" s="60" t="s">
        <v>305</v>
      </c>
      <c r="F361" s="43"/>
      <c r="G361" s="42"/>
      <c r="H361" s="47"/>
      <c r="I361" s="110" t="s">
        <v>306</v>
      </c>
      <c r="J361" s="115">
        <v>100000</v>
      </c>
      <c r="K361" s="149">
        <f>J361/2577</f>
        <v>38.804811796662783</v>
      </c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  <c r="AA361" s="142"/>
      <c r="AB361" s="138"/>
      <c r="AC361" s="138"/>
      <c r="AD361" s="138"/>
    </row>
    <row r="362" spans="1:30" s="5" customFormat="1">
      <c r="A362" s="37"/>
      <c r="B362" s="29"/>
      <c r="C362" s="38"/>
      <c r="D362" s="39">
        <v>2</v>
      </c>
      <c r="E362" s="60" t="s">
        <v>307</v>
      </c>
      <c r="F362" s="43"/>
      <c r="G362" s="42"/>
      <c r="H362" s="47"/>
      <c r="I362" s="110"/>
      <c r="J362" s="115"/>
      <c r="K362" s="149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  <c r="AA362" s="142"/>
      <c r="AB362" s="138"/>
      <c r="AC362" s="138"/>
      <c r="AD362" s="138"/>
    </row>
    <row r="363" spans="1:30" s="5" customFormat="1">
      <c r="A363" s="37"/>
      <c r="B363" s="29"/>
      <c r="C363" s="38"/>
      <c r="D363" s="39"/>
      <c r="E363" s="67" t="s">
        <v>11</v>
      </c>
      <c r="F363" s="43" t="s">
        <v>172</v>
      </c>
      <c r="G363" s="42"/>
      <c r="H363" s="47"/>
      <c r="I363" s="110" t="s">
        <v>306</v>
      </c>
      <c r="J363" s="115">
        <v>300000</v>
      </c>
      <c r="K363" s="149">
        <f>J363/2577</f>
        <v>116.41443538998836</v>
      </c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  <c r="AA363" s="142"/>
      <c r="AB363" s="138"/>
      <c r="AC363" s="138"/>
      <c r="AD363" s="138"/>
    </row>
    <row r="364" spans="1:30" s="5" customFormat="1">
      <c r="A364" s="37"/>
      <c r="B364" s="29"/>
      <c r="C364" s="38"/>
      <c r="D364" s="39"/>
      <c r="E364" s="67" t="s">
        <v>22</v>
      </c>
      <c r="F364" s="43" t="s">
        <v>174</v>
      </c>
      <c r="G364" s="42"/>
      <c r="H364" s="47"/>
      <c r="I364" s="110" t="s">
        <v>306</v>
      </c>
      <c r="J364" s="115">
        <v>200000</v>
      </c>
      <c r="K364" s="149">
        <f>J364/2577</f>
        <v>77.609623593325566</v>
      </c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  <c r="AA364" s="142"/>
      <c r="AB364" s="138"/>
      <c r="AC364" s="138"/>
      <c r="AD364" s="138"/>
    </row>
    <row r="365" spans="1:30" s="5" customFormat="1">
      <c r="A365" s="37"/>
      <c r="B365" s="29"/>
      <c r="C365" s="38"/>
      <c r="D365" s="39"/>
      <c r="E365" s="42" t="s">
        <v>24</v>
      </c>
      <c r="F365" s="43" t="s">
        <v>308</v>
      </c>
      <c r="G365" s="42"/>
      <c r="H365" s="47"/>
      <c r="I365" s="110" t="s">
        <v>306</v>
      </c>
      <c r="J365" s="115">
        <v>150000</v>
      </c>
      <c r="K365" s="149">
        <f>J365/2577</f>
        <v>58.207217694994178</v>
      </c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142"/>
      <c r="AA365" s="142"/>
      <c r="AB365" s="138"/>
      <c r="AC365" s="138"/>
      <c r="AD365" s="138"/>
    </row>
    <row r="366" spans="1:30" s="5" customFormat="1">
      <c r="A366" s="37"/>
      <c r="B366" s="29">
        <v>40</v>
      </c>
      <c r="C366" s="29">
        <v>22</v>
      </c>
      <c r="D366" s="48" t="s">
        <v>309</v>
      </c>
      <c r="E366" s="42"/>
      <c r="F366" s="43"/>
      <c r="G366" s="42"/>
      <c r="H366" s="47"/>
      <c r="I366" s="110"/>
      <c r="J366" s="115"/>
      <c r="K366" s="149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  <c r="AA366" s="142"/>
      <c r="AB366" s="138"/>
      <c r="AC366" s="138"/>
      <c r="AD366" s="138"/>
    </row>
    <row r="367" spans="1:30" s="5" customFormat="1">
      <c r="A367" s="37"/>
      <c r="B367" s="29"/>
      <c r="C367" s="38"/>
      <c r="D367" s="39">
        <v>1</v>
      </c>
      <c r="E367" s="43" t="s">
        <v>310</v>
      </c>
      <c r="F367" s="43"/>
      <c r="G367" s="42"/>
      <c r="H367" s="47"/>
      <c r="I367" s="110" t="s">
        <v>112</v>
      </c>
      <c r="J367" s="115">
        <v>500000</v>
      </c>
      <c r="K367" s="149">
        <f>J367/2577</f>
        <v>194.02405898331392</v>
      </c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  <c r="AA367" s="142"/>
      <c r="AB367" s="138"/>
      <c r="AC367" s="138"/>
      <c r="AD367" s="138"/>
    </row>
    <row r="368" spans="1:30" s="5" customFormat="1">
      <c r="A368" s="37"/>
      <c r="B368" s="29"/>
      <c r="C368" s="38"/>
      <c r="D368" s="39">
        <v>2</v>
      </c>
      <c r="E368" s="43" t="s">
        <v>311</v>
      </c>
      <c r="F368" s="43"/>
      <c r="G368" s="42"/>
      <c r="H368" s="47"/>
      <c r="I368" s="110" t="s">
        <v>112</v>
      </c>
      <c r="J368" s="115">
        <v>500000</v>
      </c>
      <c r="K368" s="149">
        <f>J368/2577</f>
        <v>194.02405898331392</v>
      </c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142"/>
      <c r="AA368" s="142"/>
      <c r="AB368" s="138"/>
      <c r="AC368" s="138"/>
      <c r="AD368" s="138"/>
    </row>
    <row r="369" spans="1:30" s="5" customFormat="1">
      <c r="A369" s="37"/>
      <c r="B369" s="29"/>
      <c r="C369" s="38"/>
      <c r="D369" s="39">
        <v>3</v>
      </c>
      <c r="E369" s="43" t="s">
        <v>312</v>
      </c>
      <c r="F369" s="43"/>
      <c r="G369" s="42"/>
      <c r="H369" s="47"/>
      <c r="I369" s="110" t="s">
        <v>112</v>
      </c>
      <c r="J369" s="115">
        <v>500000</v>
      </c>
      <c r="K369" s="149">
        <f>J369/2577</f>
        <v>194.02405898331392</v>
      </c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  <c r="AA369" s="142"/>
      <c r="AB369" s="138"/>
      <c r="AC369" s="138"/>
      <c r="AD369" s="138"/>
    </row>
    <row r="370" spans="1:30" s="5" customFormat="1">
      <c r="A370" s="37"/>
      <c r="B370" s="29">
        <v>41</v>
      </c>
      <c r="C370" s="29">
        <v>23</v>
      </c>
      <c r="D370" s="48" t="s">
        <v>313</v>
      </c>
      <c r="E370" s="42"/>
      <c r="F370" s="43"/>
      <c r="G370" s="42"/>
      <c r="H370" s="47"/>
      <c r="I370" s="110"/>
      <c r="J370" s="115"/>
      <c r="K370" s="149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  <c r="AA370" s="142"/>
      <c r="AB370" s="138"/>
      <c r="AC370" s="138"/>
      <c r="AD370" s="138"/>
    </row>
    <row r="371" spans="1:30" s="5" customFormat="1">
      <c r="A371" s="37"/>
      <c r="B371" s="29"/>
      <c r="C371" s="38"/>
      <c r="D371" s="39">
        <v>1</v>
      </c>
      <c r="E371" s="43" t="s">
        <v>172</v>
      </c>
      <c r="F371" s="42"/>
      <c r="G371" s="42"/>
      <c r="H371" s="47"/>
      <c r="I371" s="110" t="s">
        <v>314</v>
      </c>
      <c r="J371" s="115">
        <v>500000</v>
      </c>
      <c r="K371" s="149">
        <f>J371/2577</f>
        <v>194.02405898331392</v>
      </c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  <c r="AA371" s="142"/>
      <c r="AB371" s="138"/>
      <c r="AC371" s="138"/>
      <c r="AD371" s="138"/>
    </row>
    <row r="372" spans="1:30" s="5" customFormat="1">
      <c r="A372" s="37"/>
      <c r="B372" s="29"/>
      <c r="C372" s="38"/>
      <c r="D372" s="39">
        <v>2</v>
      </c>
      <c r="E372" s="43" t="s">
        <v>174</v>
      </c>
      <c r="F372" s="42"/>
      <c r="G372" s="42"/>
      <c r="H372" s="47"/>
      <c r="I372" s="110" t="s">
        <v>314</v>
      </c>
      <c r="J372" s="115">
        <v>450000</v>
      </c>
      <c r="K372" s="149">
        <f>J372/2577</f>
        <v>174.62165308498254</v>
      </c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142"/>
      <c r="AA372" s="142"/>
      <c r="AB372" s="138"/>
      <c r="AC372" s="138"/>
      <c r="AD372" s="138"/>
    </row>
    <row r="373" spans="1:30" s="5" customFormat="1">
      <c r="A373" s="37"/>
      <c r="B373" s="29"/>
      <c r="C373" s="38"/>
      <c r="D373" s="39">
        <v>3</v>
      </c>
      <c r="E373" s="43" t="s">
        <v>315</v>
      </c>
      <c r="F373" s="42"/>
      <c r="G373" s="42"/>
      <c r="H373" s="47"/>
      <c r="I373" s="110" t="s">
        <v>314</v>
      </c>
      <c r="J373" s="115">
        <v>400000</v>
      </c>
      <c r="K373" s="149">
        <f>J373/2577</f>
        <v>155.21924718665113</v>
      </c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  <c r="AA373" s="142"/>
      <c r="AB373" s="138"/>
      <c r="AC373" s="138"/>
      <c r="AD373" s="138"/>
    </row>
    <row r="374" spans="1:30" s="5" customFormat="1">
      <c r="A374" s="37"/>
      <c r="B374" s="29">
        <v>42</v>
      </c>
      <c r="C374" s="29">
        <v>24</v>
      </c>
      <c r="D374" s="48" t="s">
        <v>316</v>
      </c>
      <c r="E374" s="42"/>
      <c r="F374" s="42"/>
      <c r="G374" s="42"/>
      <c r="H374" s="44"/>
      <c r="I374" s="110"/>
      <c r="J374" s="112"/>
      <c r="K374" s="149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142"/>
      <c r="AA374" s="142"/>
      <c r="AB374" s="138"/>
      <c r="AC374" s="138"/>
      <c r="AD374" s="138"/>
    </row>
    <row r="375" spans="1:30" s="5" customFormat="1">
      <c r="A375" s="37"/>
      <c r="B375" s="29"/>
      <c r="C375" s="38"/>
      <c r="D375" s="39" t="s">
        <v>133</v>
      </c>
      <c r="E375" s="43" t="s">
        <v>317</v>
      </c>
      <c r="F375" s="43"/>
      <c r="G375" s="42"/>
      <c r="H375" s="47"/>
      <c r="I375" s="110" t="s">
        <v>318</v>
      </c>
      <c r="J375" s="115">
        <v>100000</v>
      </c>
      <c r="K375" s="149">
        <f>J375/2577</f>
        <v>38.804811796662783</v>
      </c>
      <c r="L375" s="157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142"/>
      <c r="AA375" s="142"/>
      <c r="AB375" s="138"/>
      <c r="AC375" s="138"/>
      <c r="AD375" s="138"/>
    </row>
    <row r="376" spans="1:30" s="5" customFormat="1">
      <c r="A376" s="37"/>
      <c r="B376" s="29"/>
      <c r="C376" s="38"/>
      <c r="D376" s="30" t="s">
        <v>136</v>
      </c>
      <c r="E376" s="35" t="s">
        <v>346</v>
      </c>
      <c r="F376" s="35"/>
      <c r="G376" s="34"/>
      <c r="H376" s="72"/>
      <c r="I376" s="110" t="s">
        <v>347</v>
      </c>
      <c r="J376" s="115">
        <v>150000</v>
      </c>
      <c r="K376" s="149">
        <f>J376/2577</f>
        <v>58.207217694994178</v>
      </c>
      <c r="L376" s="157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  <c r="AA376" s="142"/>
      <c r="AB376" s="138"/>
      <c r="AC376" s="138"/>
      <c r="AD376" s="138"/>
    </row>
    <row r="377" spans="1:30" s="5" customFormat="1">
      <c r="A377" s="37"/>
      <c r="B377" s="29"/>
      <c r="C377" s="38"/>
      <c r="D377" s="30" t="s">
        <v>138</v>
      </c>
      <c r="E377" s="35" t="s">
        <v>348</v>
      </c>
      <c r="F377" s="35"/>
      <c r="G377" s="34"/>
      <c r="H377" s="72"/>
      <c r="I377" s="110"/>
      <c r="J377" s="115"/>
      <c r="K377" s="149"/>
      <c r="L377" s="157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  <c r="AA377" s="142"/>
      <c r="AB377" s="138"/>
      <c r="AC377" s="138"/>
      <c r="AD377" s="138"/>
    </row>
    <row r="378" spans="1:30" s="5" customFormat="1">
      <c r="A378" s="37"/>
      <c r="B378" s="29"/>
      <c r="C378" s="38"/>
      <c r="D378" s="30"/>
      <c r="E378" s="34" t="s">
        <v>13</v>
      </c>
      <c r="F378" s="35" t="s">
        <v>82</v>
      </c>
      <c r="G378" s="34"/>
      <c r="H378" s="72"/>
      <c r="I378" s="110" t="s">
        <v>349</v>
      </c>
      <c r="J378" s="115">
        <v>100000</v>
      </c>
      <c r="K378" s="149">
        <f>J378/2577</f>
        <v>38.804811796662783</v>
      </c>
      <c r="L378" s="157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  <c r="AA378" s="142"/>
      <c r="AB378" s="138"/>
      <c r="AC378" s="138"/>
      <c r="AD378" s="138"/>
    </row>
    <row r="379" spans="1:30" s="5" customFormat="1">
      <c r="A379" s="37"/>
      <c r="B379" s="29"/>
      <c r="C379" s="38"/>
      <c r="D379" s="30"/>
      <c r="E379" s="34" t="s">
        <v>16</v>
      </c>
      <c r="F379" s="35" t="s">
        <v>253</v>
      </c>
      <c r="G379" s="34"/>
      <c r="H379" s="72"/>
      <c r="I379" s="110" t="s">
        <v>349</v>
      </c>
      <c r="J379" s="115">
        <v>75000</v>
      </c>
      <c r="K379" s="149">
        <f>J379/2577</f>
        <v>29.103608847497089</v>
      </c>
      <c r="L379" s="157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  <c r="AA379" s="142"/>
      <c r="AB379" s="138"/>
      <c r="AC379" s="138"/>
      <c r="AD379" s="138"/>
    </row>
    <row r="380" spans="1:30" s="5" customFormat="1">
      <c r="A380" s="37"/>
      <c r="B380" s="29"/>
      <c r="C380" s="38"/>
      <c r="D380" s="39" t="s">
        <v>140</v>
      </c>
      <c r="E380" s="43" t="s">
        <v>319</v>
      </c>
      <c r="F380" s="43"/>
      <c r="G380" s="42"/>
      <c r="H380" s="47"/>
      <c r="I380" s="114"/>
      <c r="J380" s="122"/>
      <c r="K380" s="152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  <c r="AA380" s="142"/>
      <c r="AB380" s="138"/>
      <c r="AC380" s="138"/>
      <c r="AD380" s="138"/>
    </row>
    <row r="381" spans="1:30" s="5" customFormat="1">
      <c r="A381" s="37"/>
      <c r="B381" s="29"/>
      <c r="C381" s="38"/>
      <c r="D381" s="39"/>
      <c r="E381" s="42" t="s">
        <v>13</v>
      </c>
      <c r="F381" s="43" t="s">
        <v>82</v>
      </c>
      <c r="G381" s="42"/>
      <c r="H381" s="47"/>
      <c r="I381" s="114" t="s">
        <v>318</v>
      </c>
      <c r="J381" s="115">
        <v>75000</v>
      </c>
      <c r="K381" s="149">
        <f>J381/2577</f>
        <v>29.103608847497089</v>
      </c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  <c r="AA381" s="142"/>
      <c r="AB381" s="138"/>
      <c r="AC381" s="138"/>
      <c r="AD381" s="138"/>
    </row>
    <row r="382" spans="1:30" s="5" customFormat="1">
      <c r="A382" s="37"/>
      <c r="B382" s="29"/>
      <c r="C382" s="38"/>
      <c r="D382" s="39"/>
      <c r="E382" s="42" t="s">
        <v>16</v>
      </c>
      <c r="F382" s="43" t="s">
        <v>253</v>
      </c>
      <c r="G382" s="42"/>
      <c r="H382" s="47"/>
      <c r="I382" s="114" t="s">
        <v>318</v>
      </c>
      <c r="J382" s="115">
        <v>50000</v>
      </c>
      <c r="K382" s="149">
        <f>J382/2577</f>
        <v>19.402405898331391</v>
      </c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  <c r="AA382" s="142"/>
      <c r="AB382" s="138"/>
      <c r="AC382" s="138"/>
      <c r="AD382" s="138"/>
    </row>
    <row r="383" spans="1:30" s="5" customFormat="1" ht="15" customHeight="1">
      <c r="A383" s="37"/>
      <c r="B383" s="51">
        <v>43</v>
      </c>
      <c r="C383" s="51">
        <v>25</v>
      </c>
      <c r="D383" s="168" t="s">
        <v>320</v>
      </c>
      <c r="E383" s="169"/>
      <c r="F383" s="169"/>
      <c r="G383" s="169"/>
      <c r="H383" s="170"/>
      <c r="I383" s="114"/>
      <c r="J383" s="115"/>
      <c r="K383" s="149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38"/>
      <c r="AC383" s="138"/>
      <c r="AD383" s="138"/>
    </row>
    <row r="384" spans="1:30" s="5" customFormat="1" ht="15" customHeight="1">
      <c r="A384" s="37"/>
      <c r="B384" s="51"/>
      <c r="C384" s="52"/>
      <c r="D384" s="79" t="s">
        <v>133</v>
      </c>
      <c r="E384" s="171" t="s">
        <v>321</v>
      </c>
      <c r="F384" s="171"/>
      <c r="G384" s="171"/>
      <c r="H384" s="172"/>
      <c r="I384" s="114" t="s">
        <v>322</v>
      </c>
      <c r="J384" s="115">
        <v>300000</v>
      </c>
      <c r="K384" s="149">
        <f>J384/2577</f>
        <v>116.41443538998836</v>
      </c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  <c r="AA384" s="142"/>
      <c r="AB384" s="138"/>
      <c r="AC384" s="138"/>
      <c r="AD384" s="138"/>
    </row>
    <row r="385" spans="1:30" s="5" customFormat="1" ht="15" customHeight="1">
      <c r="A385" s="37"/>
      <c r="B385" s="51"/>
      <c r="C385" s="52"/>
      <c r="D385" s="79" t="s">
        <v>136</v>
      </c>
      <c r="E385" s="171" t="s">
        <v>323</v>
      </c>
      <c r="F385" s="171"/>
      <c r="G385" s="171"/>
      <c r="H385" s="172"/>
      <c r="I385" s="114" t="s">
        <v>322</v>
      </c>
      <c r="J385" s="115">
        <v>300000</v>
      </c>
      <c r="K385" s="149">
        <f>J385/2577</f>
        <v>116.41443538998836</v>
      </c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  <c r="AA385" s="142"/>
      <c r="AB385" s="138"/>
      <c r="AC385" s="138"/>
      <c r="AD385" s="138"/>
    </row>
    <row r="386" spans="1:30" s="5" customFormat="1">
      <c r="A386" s="37"/>
      <c r="B386" s="51">
        <v>44</v>
      </c>
      <c r="C386" s="51">
        <v>26</v>
      </c>
      <c r="D386" s="80" t="s">
        <v>324</v>
      </c>
      <c r="E386" s="81"/>
      <c r="F386" s="81"/>
      <c r="G386" s="81"/>
      <c r="H386" s="82"/>
      <c r="I386" s="114"/>
      <c r="J386" s="129"/>
      <c r="K386" s="149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  <c r="AA386" s="142"/>
      <c r="AB386" s="138"/>
      <c r="AC386" s="138"/>
      <c r="AD386" s="138"/>
    </row>
    <row r="387" spans="1:30" s="5" customFormat="1">
      <c r="A387" s="37"/>
      <c r="B387" s="29"/>
      <c r="C387" s="38"/>
      <c r="D387" s="39">
        <v>1</v>
      </c>
      <c r="E387" s="43" t="s">
        <v>350</v>
      </c>
      <c r="F387" s="43"/>
      <c r="G387" s="42"/>
      <c r="H387" s="47"/>
      <c r="I387" s="114" t="s">
        <v>351</v>
      </c>
      <c r="J387" s="106">
        <v>500000</v>
      </c>
      <c r="K387" s="149">
        <f>J387/2577</f>
        <v>194.02405898331392</v>
      </c>
      <c r="L387" s="157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  <c r="AA387" s="142"/>
      <c r="AB387" s="138"/>
      <c r="AC387" s="138"/>
      <c r="AD387" s="138"/>
    </row>
    <row r="388" spans="1:30" s="5" customFormat="1">
      <c r="A388" s="37"/>
      <c r="B388" s="29"/>
      <c r="C388" s="38"/>
      <c r="D388" s="39">
        <v>2</v>
      </c>
      <c r="E388" s="43" t="s">
        <v>352</v>
      </c>
      <c r="F388" s="43"/>
      <c r="G388" s="42"/>
      <c r="H388" s="47"/>
      <c r="I388" s="114" t="s">
        <v>351</v>
      </c>
      <c r="J388" s="106">
        <v>350000</v>
      </c>
      <c r="K388" s="149">
        <f>J388/2577</f>
        <v>135.81684128831975</v>
      </c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  <c r="AA388" s="142"/>
      <c r="AB388" s="138"/>
      <c r="AC388" s="138"/>
      <c r="AD388" s="138"/>
    </row>
    <row r="389" spans="1:30" s="5" customFormat="1" ht="15" customHeight="1">
      <c r="A389" s="37"/>
      <c r="B389" s="29"/>
      <c r="C389" s="38"/>
      <c r="D389" s="39">
        <v>3</v>
      </c>
      <c r="E389" s="43" t="s">
        <v>353</v>
      </c>
      <c r="F389" s="43"/>
      <c r="G389" s="43"/>
      <c r="H389" s="49"/>
      <c r="I389" s="114" t="s">
        <v>351</v>
      </c>
      <c r="J389" s="106">
        <v>300000</v>
      </c>
      <c r="K389" s="149">
        <f>J389/2577</f>
        <v>116.41443538998836</v>
      </c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  <c r="AA389" s="142"/>
      <c r="AB389" s="138"/>
      <c r="AC389" s="138"/>
      <c r="AD389" s="138"/>
    </row>
    <row r="390" spans="1:30" s="5" customFormat="1" ht="15" customHeight="1">
      <c r="A390" s="83"/>
      <c r="B390" s="84"/>
      <c r="C390" s="85"/>
      <c r="D390" s="86" t="s">
        <v>216</v>
      </c>
      <c r="E390" s="43" t="s">
        <v>325</v>
      </c>
      <c r="F390" s="43"/>
      <c r="G390" s="43"/>
      <c r="H390" s="49"/>
      <c r="I390" s="114"/>
      <c r="J390" s="106"/>
      <c r="K390" s="149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  <c r="AA390" s="142"/>
      <c r="AB390" s="138"/>
      <c r="AC390" s="138"/>
      <c r="AD390" s="138"/>
    </row>
    <row r="391" spans="1:30" s="5" customFormat="1" ht="15" customHeight="1">
      <c r="A391" s="83"/>
      <c r="B391" s="84"/>
      <c r="C391" s="85"/>
      <c r="D391" s="87"/>
      <c r="E391" s="42">
        <v>1</v>
      </c>
      <c r="F391" s="43" t="s">
        <v>14</v>
      </c>
      <c r="G391" s="43"/>
      <c r="H391" s="49"/>
      <c r="I391" s="114" t="s">
        <v>99</v>
      </c>
      <c r="J391" s="106">
        <v>257700</v>
      </c>
      <c r="K391" s="149">
        <f>J391/2577</f>
        <v>100</v>
      </c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  <c r="AA391" s="142"/>
      <c r="AB391" s="138"/>
      <c r="AC391" s="138"/>
      <c r="AD391" s="138"/>
    </row>
    <row r="392" spans="1:30" s="5" customFormat="1" ht="15" customHeight="1">
      <c r="A392" s="83"/>
      <c r="B392" s="84"/>
      <c r="C392" s="85"/>
      <c r="D392" s="87"/>
      <c r="E392" s="42">
        <v>2</v>
      </c>
      <c r="F392" s="43" t="s">
        <v>17</v>
      </c>
      <c r="G392" s="43"/>
      <c r="H392" s="49"/>
      <c r="I392" s="114" t="s">
        <v>99</v>
      </c>
      <c r="J392" s="106">
        <f>300000-52100</f>
        <v>247900</v>
      </c>
      <c r="K392" s="149">
        <f>J392/2577</f>
        <v>96.197128443927042</v>
      </c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  <c r="AA392" s="142"/>
      <c r="AB392" s="138"/>
      <c r="AC392" s="138"/>
      <c r="AD392" s="138"/>
    </row>
    <row r="393" spans="1:30" s="5" customFormat="1" ht="15" customHeight="1">
      <c r="A393" s="83"/>
      <c r="B393" s="84"/>
      <c r="C393" s="85"/>
      <c r="D393" s="87"/>
      <c r="E393" s="42">
        <v>3</v>
      </c>
      <c r="F393" s="43" t="s">
        <v>19</v>
      </c>
      <c r="G393" s="43"/>
      <c r="H393" s="49"/>
      <c r="I393" s="114" t="s">
        <v>99</v>
      </c>
      <c r="J393" s="106">
        <f>300000-70500</f>
        <v>229500</v>
      </c>
      <c r="K393" s="149">
        <f>J393/2577</f>
        <v>89.057043073341092</v>
      </c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  <c r="AA393" s="142"/>
      <c r="AB393" s="138"/>
      <c r="AC393" s="138"/>
      <c r="AD393" s="138"/>
    </row>
    <row r="394" spans="1:30" s="5" customFormat="1" ht="15" customHeight="1">
      <c r="A394" s="83"/>
      <c r="B394" s="84"/>
      <c r="C394" s="85"/>
      <c r="D394" s="87"/>
      <c r="E394" s="42">
        <v>4</v>
      </c>
      <c r="F394" s="43" t="s">
        <v>21</v>
      </c>
      <c r="G394" s="43"/>
      <c r="H394" s="49"/>
      <c r="I394" s="114" t="s">
        <v>99</v>
      </c>
      <c r="J394" s="106">
        <f>300000-120000</f>
        <v>180000</v>
      </c>
      <c r="K394" s="149">
        <f>J394/2577</f>
        <v>69.848661233993013</v>
      </c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  <c r="AA394" s="142"/>
      <c r="AB394" s="138"/>
      <c r="AC394" s="138"/>
      <c r="AD394" s="138"/>
    </row>
    <row r="395" spans="1:30" s="5" customFormat="1" ht="15" customHeight="1">
      <c r="A395" s="83"/>
      <c r="B395" s="84"/>
      <c r="C395" s="85"/>
      <c r="D395" s="86" t="s">
        <v>216</v>
      </c>
      <c r="E395" s="173" t="s">
        <v>326</v>
      </c>
      <c r="F395" s="173"/>
      <c r="G395" s="173"/>
      <c r="H395" s="173"/>
      <c r="I395" s="130"/>
      <c r="J395" s="131"/>
      <c r="K395" s="153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  <c r="AA395" s="142"/>
      <c r="AB395" s="138"/>
      <c r="AC395" s="138"/>
      <c r="AD395" s="138"/>
    </row>
    <row r="396" spans="1:30" s="5" customFormat="1" ht="15" customHeight="1">
      <c r="A396" s="83"/>
      <c r="B396" s="84"/>
      <c r="C396" s="85"/>
      <c r="D396" s="86"/>
      <c r="E396" s="167" t="s">
        <v>327</v>
      </c>
      <c r="F396" s="167"/>
      <c r="G396" s="167"/>
      <c r="H396" s="167"/>
      <c r="I396" s="114" t="s">
        <v>328</v>
      </c>
      <c r="J396" s="118">
        <v>820000</v>
      </c>
      <c r="K396" s="149">
        <f>J396/2577</f>
        <v>318.19945673263487</v>
      </c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  <c r="AA396" s="142"/>
      <c r="AB396" s="138"/>
      <c r="AC396" s="138"/>
      <c r="AD396" s="138"/>
    </row>
    <row r="397" spans="1:30" s="5" customFormat="1" ht="15" customHeight="1">
      <c r="A397" s="83"/>
      <c r="B397" s="84"/>
      <c r="C397" s="85"/>
      <c r="D397" s="86"/>
      <c r="E397" s="167" t="s">
        <v>329</v>
      </c>
      <c r="F397" s="167"/>
      <c r="G397" s="167"/>
      <c r="H397" s="167"/>
      <c r="I397" s="114" t="s">
        <v>328</v>
      </c>
      <c r="J397" s="118">
        <v>750000</v>
      </c>
      <c r="K397" s="149">
        <f>J397/2577</f>
        <v>291.03608847497088</v>
      </c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  <c r="AA397" s="142"/>
      <c r="AB397" s="138"/>
      <c r="AC397" s="138"/>
      <c r="AD397" s="138"/>
    </row>
    <row r="398" spans="1:30" s="5" customFormat="1" ht="15" customHeight="1">
      <c r="A398" s="83"/>
      <c r="B398" s="84"/>
      <c r="C398" s="85"/>
      <c r="D398" s="86"/>
      <c r="E398" s="167" t="s">
        <v>330</v>
      </c>
      <c r="F398" s="167"/>
      <c r="G398" s="167"/>
      <c r="H398" s="167"/>
      <c r="I398" s="132"/>
      <c r="J398" s="118"/>
      <c r="K398" s="149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  <c r="AA398" s="142"/>
      <c r="AB398" s="138"/>
      <c r="AC398" s="138"/>
      <c r="AD398" s="138"/>
    </row>
    <row r="399" spans="1:30" s="5" customFormat="1" ht="15" customHeight="1">
      <c r="A399" s="83"/>
      <c r="B399" s="84"/>
      <c r="C399" s="85"/>
      <c r="D399" s="87"/>
      <c r="E399" s="42">
        <v>1</v>
      </c>
      <c r="F399" s="43" t="s">
        <v>14</v>
      </c>
      <c r="G399" s="43"/>
      <c r="H399" s="49"/>
      <c r="I399" s="114" t="s">
        <v>328</v>
      </c>
      <c r="J399" s="118">
        <v>300000</v>
      </c>
      <c r="K399" s="149">
        <f>J399/2577</f>
        <v>116.41443538998836</v>
      </c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142"/>
      <c r="AA399" s="142"/>
      <c r="AB399" s="138"/>
      <c r="AC399" s="138"/>
      <c r="AD399" s="138"/>
    </row>
    <row r="400" spans="1:30" s="5" customFormat="1" ht="15" customHeight="1">
      <c r="A400" s="83"/>
      <c r="B400" s="84"/>
      <c r="C400" s="85"/>
      <c r="D400" s="87"/>
      <c r="E400" s="42">
        <v>2</v>
      </c>
      <c r="F400" s="43" t="s">
        <v>17</v>
      </c>
      <c r="G400" s="43"/>
      <c r="H400" s="49"/>
      <c r="I400" s="127" t="s">
        <v>328</v>
      </c>
      <c r="J400" s="133">
        <v>275000</v>
      </c>
      <c r="K400" s="154">
        <f>J400/2577</f>
        <v>106.71323244082267</v>
      </c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142"/>
      <c r="AA400" s="142"/>
      <c r="AB400" s="138"/>
      <c r="AC400" s="138"/>
      <c r="AD400" s="138"/>
    </row>
    <row r="401" spans="1:30" s="5" customFormat="1" ht="15" customHeight="1">
      <c r="A401" s="83"/>
      <c r="B401" s="84"/>
      <c r="C401" s="85"/>
      <c r="D401" s="87"/>
      <c r="E401" s="42">
        <v>3</v>
      </c>
      <c r="F401" s="43" t="s">
        <v>19</v>
      </c>
      <c r="G401" s="43"/>
      <c r="H401" s="49"/>
      <c r="I401" s="114" t="s">
        <v>328</v>
      </c>
      <c r="J401" s="118">
        <v>250000</v>
      </c>
      <c r="K401" s="149">
        <f>J401/2577</f>
        <v>97.012029491656961</v>
      </c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142"/>
      <c r="AA401" s="142"/>
      <c r="AB401" s="138"/>
      <c r="AC401" s="138"/>
      <c r="AD401" s="138"/>
    </row>
    <row r="402" spans="1:30" s="5" customFormat="1" ht="15" customHeight="1" thickBot="1">
      <c r="A402" s="83"/>
      <c r="B402" s="84"/>
      <c r="C402" s="85"/>
      <c r="D402" s="87"/>
      <c r="E402" s="88">
        <v>4</v>
      </c>
      <c r="F402" s="89" t="s">
        <v>21</v>
      </c>
      <c r="G402" s="89"/>
      <c r="H402" s="90"/>
      <c r="I402" s="114" t="s">
        <v>328</v>
      </c>
      <c r="J402" s="134">
        <v>175000</v>
      </c>
      <c r="K402" s="155">
        <f>J402/2577</f>
        <v>67.908420644159875</v>
      </c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142"/>
      <c r="AA402" s="142"/>
      <c r="AB402" s="138"/>
      <c r="AC402" s="138"/>
      <c r="AD402" s="138"/>
    </row>
    <row r="403" spans="1:30" s="5" customFormat="1" ht="13.5" thickBot="1">
      <c r="A403" s="91"/>
      <c r="B403" s="92"/>
      <c r="C403" s="93"/>
      <c r="D403" s="93"/>
      <c r="E403" s="93"/>
      <c r="F403" s="93"/>
      <c r="G403" s="93"/>
      <c r="H403" s="94"/>
      <c r="I403" s="94"/>
      <c r="J403" s="135"/>
      <c r="K403" s="135">
        <f>SUM(K11:K402)</f>
        <v>36871.131552192557</v>
      </c>
      <c r="L403" s="157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142"/>
      <c r="AA403" s="142"/>
      <c r="AB403" s="138"/>
      <c r="AC403" s="138"/>
      <c r="AD403" s="138"/>
    </row>
    <row r="404" spans="1:30" s="5" customFormat="1">
      <c r="A404" s="1"/>
      <c r="B404" s="2"/>
      <c r="C404" s="1"/>
      <c r="D404" s="1"/>
      <c r="E404" s="1"/>
      <c r="F404" s="1"/>
      <c r="G404" s="1"/>
      <c r="H404" s="3"/>
      <c r="I404" s="3"/>
      <c r="J404" s="4"/>
      <c r="K404" s="95"/>
      <c r="L404" s="142"/>
      <c r="M404" s="157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142"/>
      <c r="AA404" s="142"/>
      <c r="AB404" s="138"/>
      <c r="AC404" s="138"/>
      <c r="AD404" s="138"/>
    </row>
    <row r="405" spans="1:30" s="5" customFormat="1">
      <c r="A405" s="1"/>
      <c r="B405" s="2"/>
      <c r="C405" s="1"/>
      <c r="D405" s="160"/>
      <c r="E405" s="160"/>
      <c r="F405" s="160"/>
      <c r="G405" s="160"/>
      <c r="H405" s="160"/>
      <c r="I405" s="3"/>
      <c r="J405" s="136"/>
      <c r="K405" s="95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142"/>
      <c r="AA405" s="142"/>
      <c r="AB405" s="138"/>
      <c r="AC405" s="138"/>
      <c r="AD405" s="138"/>
    </row>
    <row r="406" spans="1:30" s="5" customFormat="1">
      <c r="A406" s="1"/>
      <c r="B406" s="2"/>
      <c r="C406" s="1"/>
      <c r="D406" s="1"/>
      <c r="E406" s="1"/>
      <c r="F406" s="1"/>
      <c r="G406" s="1"/>
      <c r="H406" s="3"/>
      <c r="I406" s="3"/>
      <c r="J406" s="4"/>
      <c r="K406" s="4"/>
      <c r="L406" s="142"/>
      <c r="M406" s="157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  <c r="AA406" s="142"/>
      <c r="AB406" s="138"/>
      <c r="AC406" s="138"/>
      <c r="AD406" s="138"/>
    </row>
    <row r="407" spans="1:30" s="5" customFormat="1">
      <c r="A407" s="1"/>
      <c r="B407" s="2"/>
      <c r="C407" s="1"/>
      <c r="D407" s="1"/>
      <c r="E407" s="1"/>
      <c r="F407" s="1"/>
      <c r="G407" s="1"/>
      <c r="H407" s="3"/>
      <c r="I407" s="3"/>
      <c r="J407" s="4"/>
      <c r="K407" s="4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142"/>
      <c r="AA407" s="142"/>
      <c r="AB407" s="138"/>
      <c r="AC407" s="138"/>
      <c r="AD407" s="138"/>
    </row>
    <row r="408" spans="1:30" s="5" customFormat="1">
      <c r="A408" s="1"/>
      <c r="B408" s="2"/>
      <c r="C408" s="1"/>
      <c r="D408" s="160"/>
      <c r="E408" s="160"/>
      <c r="F408" s="160"/>
      <c r="G408" s="160"/>
      <c r="H408" s="160"/>
      <c r="I408" s="3"/>
      <c r="J408" s="4"/>
      <c r="K408" s="4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142"/>
      <c r="AA408" s="142"/>
      <c r="AB408" s="138"/>
      <c r="AC408" s="138"/>
      <c r="AD408" s="138"/>
    </row>
    <row r="409" spans="1:30" s="5" customFormat="1" ht="15" customHeight="1">
      <c r="A409" s="1"/>
      <c r="B409" s="2"/>
      <c r="C409" s="1"/>
      <c r="D409" s="160"/>
      <c r="E409" s="160"/>
      <c r="F409" s="160"/>
      <c r="G409" s="160"/>
      <c r="H409" s="160"/>
      <c r="I409" s="3"/>
      <c r="J409" s="4"/>
      <c r="K409" s="4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142"/>
      <c r="AA409" s="142"/>
      <c r="AB409" s="138"/>
      <c r="AC409" s="138"/>
      <c r="AD409" s="138"/>
    </row>
    <row r="410" spans="1:30" s="5" customFormat="1">
      <c r="A410" s="1"/>
      <c r="B410" s="2"/>
      <c r="C410" s="1"/>
      <c r="D410" s="1"/>
      <c r="E410" s="160"/>
      <c r="F410" s="160"/>
      <c r="G410" s="160"/>
      <c r="H410" s="160"/>
      <c r="I410" s="3"/>
      <c r="J410" s="4"/>
      <c r="K410" s="4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  <c r="AA410" s="142"/>
      <c r="AB410" s="138"/>
      <c r="AC410" s="138"/>
      <c r="AD410" s="138"/>
    </row>
    <row r="411" spans="1:30" s="5" customFormat="1">
      <c r="A411" s="1"/>
      <c r="B411" s="2"/>
      <c r="C411" s="1"/>
      <c r="D411" s="1"/>
      <c r="E411" s="160"/>
      <c r="F411" s="160"/>
      <c r="G411" s="160"/>
      <c r="H411" s="160"/>
      <c r="I411" s="3"/>
      <c r="J411" s="4"/>
      <c r="K411" s="4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  <c r="AA411" s="142"/>
      <c r="AB411" s="138"/>
      <c r="AC411" s="138"/>
      <c r="AD411" s="138"/>
    </row>
    <row r="412" spans="1:30" s="5" customFormat="1">
      <c r="A412" s="1"/>
      <c r="B412" s="2"/>
      <c r="C412" s="1"/>
      <c r="D412" s="160"/>
      <c r="E412" s="160"/>
      <c r="F412" s="160"/>
      <c r="G412" s="160"/>
      <c r="H412" s="160"/>
      <c r="I412" s="3"/>
      <c r="J412" s="4"/>
      <c r="K412" s="4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  <c r="AA412" s="142"/>
      <c r="AB412" s="138"/>
      <c r="AC412" s="138"/>
      <c r="AD412" s="138"/>
    </row>
    <row r="413" spans="1:30" s="5" customFormat="1">
      <c r="A413" s="1"/>
      <c r="B413" s="2"/>
      <c r="C413" s="1"/>
      <c r="D413" s="1"/>
      <c r="E413" s="160"/>
      <c r="F413" s="160"/>
      <c r="G413" s="160"/>
      <c r="H413" s="160"/>
      <c r="I413" s="3"/>
      <c r="J413" s="4"/>
      <c r="K413" s="4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  <c r="AA413" s="142"/>
      <c r="AB413" s="138"/>
      <c r="AC413" s="138"/>
      <c r="AD413" s="138"/>
    </row>
    <row r="414" spans="1:30" s="5" customFormat="1">
      <c r="A414" s="1"/>
      <c r="B414" s="2"/>
      <c r="C414" s="1"/>
      <c r="D414" s="1"/>
      <c r="E414" s="160"/>
      <c r="F414" s="160"/>
      <c r="G414" s="160"/>
      <c r="H414" s="160"/>
      <c r="I414" s="3"/>
      <c r="J414" s="4"/>
      <c r="K414" s="4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142"/>
      <c r="AA414" s="142"/>
      <c r="AB414" s="138"/>
      <c r="AC414" s="138"/>
      <c r="AD414" s="138"/>
    </row>
    <row r="415" spans="1:30" s="5" customFormat="1">
      <c r="A415" s="1"/>
      <c r="B415" s="2"/>
      <c r="C415" s="1"/>
      <c r="D415" s="1"/>
      <c r="E415" s="1"/>
      <c r="F415" s="1"/>
      <c r="G415" s="1"/>
      <c r="H415" s="3"/>
      <c r="I415" s="3"/>
      <c r="J415" s="4"/>
      <c r="K415" s="4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  <c r="AA415" s="142"/>
      <c r="AB415" s="138"/>
      <c r="AC415" s="138"/>
      <c r="AD415" s="138"/>
    </row>
    <row r="416" spans="1:30" s="5" customFormat="1">
      <c r="A416" s="1"/>
      <c r="B416" s="2"/>
      <c r="C416" s="1"/>
      <c r="D416" s="160"/>
      <c r="E416" s="160"/>
      <c r="F416" s="160"/>
      <c r="G416" s="160"/>
      <c r="H416" s="160"/>
      <c r="I416" s="3"/>
      <c r="J416" s="4"/>
      <c r="K416" s="4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  <c r="AA416" s="142"/>
      <c r="AB416" s="138"/>
      <c r="AC416" s="138"/>
      <c r="AD416" s="138"/>
    </row>
    <row r="417" spans="1:30" s="5" customFormat="1">
      <c r="A417" s="1"/>
      <c r="B417" s="2"/>
      <c r="C417" s="1"/>
      <c r="D417" s="1"/>
      <c r="E417" s="1"/>
      <c r="F417" s="1"/>
      <c r="G417" s="1"/>
      <c r="H417" s="3"/>
      <c r="I417" s="3"/>
      <c r="J417" s="4"/>
      <c r="K417" s="4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142"/>
      <c r="AA417" s="142"/>
      <c r="AB417" s="138"/>
      <c r="AC417" s="138"/>
      <c r="AD417" s="138"/>
    </row>
    <row r="418" spans="1:30" s="5" customFormat="1">
      <c r="A418" s="1"/>
      <c r="B418" s="2"/>
      <c r="C418" s="1"/>
      <c r="D418" s="1"/>
      <c r="E418" s="1"/>
      <c r="F418" s="1"/>
      <c r="G418" s="1"/>
      <c r="H418" s="3"/>
      <c r="I418" s="3"/>
      <c r="J418" s="4"/>
      <c r="K418" s="4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  <c r="AA418" s="142"/>
      <c r="AB418" s="138"/>
      <c r="AC418" s="138"/>
      <c r="AD418" s="138"/>
    </row>
    <row r="419" spans="1:30" s="5" customFormat="1">
      <c r="A419" s="1"/>
      <c r="B419" s="2"/>
      <c r="C419" s="1"/>
      <c r="D419" s="1"/>
      <c r="E419" s="1"/>
      <c r="F419" s="1"/>
      <c r="G419" s="1"/>
      <c r="H419" s="3"/>
      <c r="I419" s="3"/>
      <c r="J419" s="4"/>
      <c r="K419" s="4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142"/>
      <c r="AA419" s="142"/>
      <c r="AB419" s="138"/>
      <c r="AC419" s="138"/>
      <c r="AD419" s="138"/>
    </row>
  </sheetData>
  <mergeCells count="46">
    <mergeCell ref="F106:H106"/>
    <mergeCell ref="A7:H7"/>
    <mergeCell ref="G99:H99"/>
    <mergeCell ref="A2:K2"/>
    <mergeCell ref="A3:K3"/>
    <mergeCell ref="A5:H6"/>
    <mergeCell ref="I5:J5"/>
    <mergeCell ref="K5:K6"/>
    <mergeCell ref="G324:H324"/>
    <mergeCell ref="F107:H107"/>
    <mergeCell ref="D171:H171"/>
    <mergeCell ref="D189:H189"/>
    <mergeCell ref="E233:H233"/>
    <mergeCell ref="D254:H254"/>
    <mergeCell ref="D258:H258"/>
    <mergeCell ref="D296:H296"/>
    <mergeCell ref="D303:H303"/>
    <mergeCell ref="D310:H310"/>
    <mergeCell ref="F321:H321"/>
    <mergeCell ref="G323:H323"/>
    <mergeCell ref="E385:H385"/>
    <mergeCell ref="E395:H395"/>
    <mergeCell ref="E396:H396"/>
    <mergeCell ref="E397:H397"/>
    <mergeCell ref="G325:H325"/>
    <mergeCell ref="G326:H326"/>
    <mergeCell ref="G327:H327"/>
    <mergeCell ref="G328:H328"/>
    <mergeCell ref="G329:H329"/>
    <mergeCell ref="D330:H330"/>
    <mergeCell ref="D412:H412"/>
    <mergeCell ref="E413:H413"/>
    <mergeCell ref="E414:H414"/>
    <mergeCell ref="D416:H416"/>
    <mergeCell ref="E270:H270"/>
    <mergeCell ref="F271:H271"/>
    <mergeCell ref="G279:H279"/>
    <mergeCell ref="F281:H281"/>
    <mergeCell ref="E398:H398"/>
    <mergeCell ref="D405:H405"/>
    <mergeCell ref="D408:H408"/>
    <mergeCell ref="D409:H409"/>
    <mergeCell ref="E410:H410"/>
    <mergeCell ref="E411:H411"/>
    <mergeCell ref="D383:H383"/>
    <mergeCell ref="E384:H384"/>
  </mergeCells>
  <printOptions horizontalCentered="1"/>
  <pageMargins left="0.19685039370078741" right="0.19685039370078741" top="0.39370078740157483" bottom="0.51181102362204722" header="0.31496062992125984" footer="0.31496062992125984"/>
  <pageSetup paperSize="9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SKPRD</vt:lpstr>
      <vt:lpstr>'FORM SKPRD'!Print_Area</vt:lpstr>
      <vt:lpstr>'FORM SKPRD'!Print_Titles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ISNA</cp:lastModifiedBy>
  <dcterms:created xsi:type="dcterms:W3CDTF">2019-10-14T03:39:16Z</dcterms:created>
  <dcterms:modified xsi:type="dcterms:W3CDTF">2022-06-16T03:31:35Z</dcterms:modified>
</cp:coreProperties>
</file>